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45" tabRatio="789" activeTab="0"/>
  </bookViews>
  <sheets>
    <sheet name="FOOSSZESÍTŐ" sheetId="1" r:id="rId1"/>
    <sheet name="2.SZ. AKCIÓTERÜLET" sheetId="2" r:id="rId2"/>
  </sheets>
  <definedNames>
    <definedName name="_xlnm.Print_Area" localSheetId="1">'2.SZ. AKCIÓTERÜLET'!$A$1:$F$300</definedName>
    <definedName name="_xlnm.Print_Area" localSheetId="0">'FOOSSZESÍTŐ'!$A$1:$J$23</definedName>
  </definedNames>
  <calcPr fullCalcOnLoad="1"/>
</workbook>
</file>

<file path=xl/sharedStrings.xml><?xml version="1.0" encoding="utf-8"?>
<sst xmlns="http://schemas.openxmlformats.org/spreadsheetml/2006/main" count="835" uniqueCount="559">
  <si>
    <t>db</t>
  </si>
  <si>
    <t>fm</t>
  </si>
  <si>
    <t>1.0</t>
  </si>
  <si>
    <r>
      <t>m</t>
    </r>
    <r>
      <rPr>
        <vertAlign val="superscript"/>
        <sz val="10"/>
        <color indexed="8"/>
        <rFont val="Arial Narrow"/>
        <family val="2"/>
      </rPr>
      <t>2</t>
    </r>
  </si>
  <si>
    <t>2.0</t>
  </si>
  <si>
    <t>2.1</t>
  </si>
  <si>
    <t>2.2</t>
  </si>
  <si>
    <t>2.3</t>
  </si>
  <si>
    <t>2.4</t>
  </si>
  <si>
    <t>2.5</t>
  </si>
  <si>
    <t>2.6</t>
  </si>
  <si>
    <t>Meglévő fa kalodázása négy oldalról</t>
  </si>
  <si>
    <t>3.0</t>
  </si>
  <si>
    <t>ÉPÍTÉSI MUNKÁK - ZÖLDFELÜLETEK</t>
  </si>
  <si>
    <t>4.0</t>
  </si>
  <si>
    <t>Tételszám</t>
  </si>
  <si>
    <t>Tétel</t>
  </si>
  <si>
    <t>Mennyiség</t>
  </si>
  <si>
    <t>Egység</t>
  </si>
  <si>
    <t xml:space="preserve">Egységár </t>
  </si>
  <si>
    <t>Becsült
költség</t>
  </si>
  <si>
    <t>m³</t>
  </si>
  <si>
    <r>
      <t>m</t>
    </r>
    <r>
      <rPr>
        <vertAlign val="superscript"/>
        <sz val="10"/>
        <rFont val="Arial Narrow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</si>
  <si>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</si>
  <si>
    <t>ÉPÍTÉSI MUNKÁK - BERENDEZÉSEK</t>
  </si>
  <si>
    <t>1.10</t>
  </si>
  <si>
    <t>1.11</t>
  </si>
  <si>
    <t>3.5</t>
  </si>
  <si>
    <t>1.5</t>
  </si>
  <si>
    <t>1.6</t>
  </si>
  <si>
    <t>1.4</t>
  </si>
  <si>
    <t>1.3</t>
  </si>
  <si>
    <t>1.2</t>
  </si>
  <si>
    <t>1.1</t>
  </si>
  <si>
    <t>1.7</t>
  </si>
  <si>
    <t>1.8</t>
  </si>
  <si>
    <t>1.9</t>
  </si>
  <si>
    <t>ÉPÍTÉSI MUNKÁK - BERENDEZÉSEK ÖSSZESEN</t>
  </si>
  <si>
    <t>2.7</t>
  </si>
  <si>
    <t>2.8</t>
  </si>
  <si>
    <t>3.3</t>
  </si>
  <si>
    <t>3.4</t>
  </si>
  <si>
    <t xml:space="preserve">Fák egészségügyi kezelése, ifjító metszése, sebkezelése, koronaalakító metszése, szükség szerint </t>
  </si>
  <si>
    <t>+ ÁFA (27%)</t>
  </si>
  <si>
    <t>1.12</t>
  </si>
  <si>
    <t>1.13</t>
  </si>
  <si>
    <t>1.14</t>
  </si>
  <si>
    <t>1.15</t>
  </si>
  <si>
    <t>1.16</t>
  </si>
  <si>
    <t>BONTÁSI MUNKÁK BECSÜLT TELJES KÖLTSÉGE ÖSSZESEN</t>
  </si>
  <si>
    <t>ÉPÍTÉSSEL KAPCSOLATOS EGYÉB KÖLTSÉGEK</t>
  </si>
  <si>
    <t>ÉPÍTÉSI MUNKÁK - EGYÉB KÖLTSÉGEK ÖSSZESEN</t>
  </si>
  <si>
    <t>ktsg.</t>
  </si>
  <si>
    <t>Felvonulási költség</t>
  </si>
  <si>
    <t xml:space="preserve">Közmű szolgáltatók által adott építés alatti szakfelügyelet. </t>
  </si>
  <si>
    <t>ZÖLDFELÜLETEKKEL KAPCSOLATOS TÉTELEK KÖLTSÉGE ÖSSZESEN</t>
  </si>
  <si>
    <t>ÉPÍTÉSI MUNKÁK - BURKOLATOK, SZEGÉLYEK, MŰTÁRGYAK, TEREPRENDEZÉS</t>
  </si>
  <si>
    <t>ÉPÍTÉSI MUNKÁK - BURKOLATOK, SZEGÉLYEK, MŰTÁRGYAK, TEREPRENDEZÉS ÖSSZESEN</t>
  </si>
  <si>
    <t>5.0</t>
  </si>
  <si>
    <t>5.1</t>
  </si>
  <si>
    <t>5.2</t>
  </si>
  <si>
    <t>5.3</t>
  </si>
  <si>
    <r>
      <t>m</t>
    </r>
    <r>
      <rPr>
        <vertAlign val="superscript"/>
        <sz val="10"/>
        <rFont val="Arial Narrow"/>
        <family val="2"/>
      </rPr>
      <t>2</t>
    </r>
  </si>
  <si>
    <t>2.9</t>
  </si>
  <si>
    <t>Új termőréteg létrehozása gyepfelületek és cserjék alatt 5 cm rétegvastagságban darált tőzeggel (30%) kevert barnaföld (70%) keverék terítésével.</t>
  </si>
  <si>
    <t>4.1</t>
  </si>
  <si>
    <t>4.2</t>
  </si>
  <si>
    <t>4.3</t>
  </si>
  <si>
    <r>
      <t>m</t>
    </r>
    <r>
      <rPr>
        <vertAlign val="superscript"/>
        <sz val="10"/>
        <color indexed="8"/>
        <rFont val="Arial Narrow"/>
        <family val="2"/>
      </rPr>
      <t>2</t>
    </r>
  </si>
  <si>
    <r>
      <t>m</t>
    </r>
    <r>
      <rPr>
        <vertAlign val="superscript"/>
        <sz val="10"/>
        <color indexed="8"/>
        <rFont val="Arial Narrow"/>
        <family val="2"/>
      </rPr>
      <t>3</t>
    </r>
  </si>
  <si>
    <t>NETTÓ</t>
  </si>
  <si>
    <t>BRUTTÓ</t>
  </si>
  <si>
    <t>1.</t>
  </si>
  <si>
    <t>FT</t>
  </si>
  <si>
    <t>2.</t>
  </si>
  <si>
    <t>3.</t>
  </si>
  <si>
    <t>4.</t>
  </si>
  <si>
    <t>ÉPÍTÉSI MUNKÁK - BURKOLATOK, SZEGÉLYEK, MŰTÁRGYAK</t>
  </si>
  <si>
    <t>BONTÁSI MUNKÁK</t>
  </si>
  <si>
    <t>5.</t>
  </si>
  <si>
    <t>SZABADSÁG TÉR ÉS KÖRNYEZETÉNEK MEGÚJÍTÁSA - GÖDÖLLŐ</t>
  </si>
  <si>
    <t>Bazalt kiselemes ülőfal bontása (40 cm magasság) teljes alépítménnyel, a kőanyag megóvásával, elszállítással kőtárba.</t>
  </si>
  <si>
    <t>élfm</t>
  </si>
  <si>
    <t>m2</t>
  </si>
  <si>
    <t xml:space="preserve">Áthelyezendő acél hulladékgyűjtők állagmegóvó bontása, bontási törmelék elszállításával és lerakásával. </t>
  </si>
  <si>
    <t>1.19</t>
  </si>
  <si>
    <t>Információs tábla (irányjelző) bontása áthelyezésig tárolása.</t>
  </si>
  <si>
    <t>ÖSSZESÍTŐ</t>
  </si>
  <si>
    <t>Beton alacsony ülőfal teljes bontása. Bontási törmelék elszállításával.</t>
  </si>
  <si>
    <t>3.1</t>
  </si>
  <si>
    <t>3.2</t>
  </si>
  <si>
    <t>2.SZ. AKCIÓTERÜLET</t>
  </si>
  <si>
    <t>KÖRNYEZETRENDEZÉS</t>
  </si>
  <si>
    <t>SUM / 2.SZ. AKCIÓTERÜLET</t>
  </si>
  <si>
    <r>
      <rPr>
        <b/>
        <sz val="10"/>
        <color indexed="8"/>
        <rFont val="Arial Narrow"/>
        <family val="2"/>
      </rPr>
      <t xml:space="preserve">S1 - Szürke beton kertiszegély </t>
    </r>
    <r>
      <rPr>
        <b/>
        <sz val="10"/>
        <rFont val="Arial Narrow"/>
        <family val="2"/>
      </rPr>
      <t xml:space="preserve">építése </t>
    </r>
    <r>
      <rPr>
        <sz val="10"/>
        <rFont val="Arial Narrow"/>
        <family val="2"/>
      </rPr>
      <t>munkagödör készítésével:
- 100x20x5 cm betonszürke színű beton kerti szegély egyenes tetővel 
- C12/15-24/F2 beton sávalap (0,05 m3/fm)
- 10 cm 20/50 dolomit zúzalék fagyálló teherhordó alap 
- 1 rtg. geotextilia jav. típ.: Typar SF 37
- tömörített altalaj (Trγ&gt;90%)</t>
    </r>
  </si>
  <si>
    <r>
      <rPr>
        <b/>
        <sz val="10"/>
        <color indexed="8"/>
        <rFont val="Arial Narrow"/>
        <family val="2"/>
      </rPr>
      <t xml:space="preserve">S3 - Bazalt nagykocka süllyesztett szegély </t>
    </r>
    <r>
      <rPr>
        <b/>
        <sz val="10"/>
        <rFont val="Arial Narrow"/>
        <family val="2"/>
      </rPr>
      <t xml:space="preserve">építése </t>
    </r>
    <r>
      <rPr>
        <sz val="10"/>
        <rFont val="Arial Narrow"/>
        <family val="2"/>
      </rPr>
      <t>munkagödör készítésével kocsibehajtónál:
- 18/20 bazalt nagykocka szegélyként építve
- C12/15-24/F2 beton sávalap (0,16 m3/fm)
- 10 cm 20/50 dolomit zúzalék fagyálló teherhordó alap 
- 1 rtg. geotextilia jav. típ.: Typar SF 37
- tömörített altalaj (Trγ&gt;90%)</t>
    </r>
  </si>
  <si>
    <r>
      <rPr>
        <b/>
        <sz val="10"/>
        <rFont val="Arial Narrow"/>
        <family val="2"/>
      </rPr>
      <t>S2 - Látszóbeton süllyesztett szegély</t>
    </r>
    <r>
      <rPr>
        <sz val="10"/>
        <rFont val="Arial Narrow"/>
        <family val="2"/>
      </rPr>
      <t xml:space="preserve"> építése munkagödör készítésével:
- 30 cm széles, 30 cm mély (C30/37- 08/F2) fagy és sóálló beton szerkezet helyszíni íves zsaluelemekkel zsaluzva, átlagosan 2 m-enként dilatációképzéssel, homokfúvott felülettel
- 15 cm 20/50 dolomit zúzalék fagyálló teherhordó alap 
- 1 rtg. geotextilia (136g/m²) jav. típ.: Typar SF 40
- tömörített altalaj (Trγ&gt;90%)</t>
    </r>
  </si>
  <si>
    <r>
      <rPr>
        <b/>
        <sz val="10"/>
        <rFont val="Arial Narrow"/>
        <family val="2"/>
      </rPr>
      <t>S2/2 - Látszóbeton kiemelt szegély</t>
    </r>
    <r>
      <rPr>
        <sz val="10"/>
        <rFont val="Arial Narrow"/>
        <family val="2"/>
      </rPr>
      <t xml:space="preserve"> építése munkagödör készítésével:
- 30x40 cm, 0-22 cm változó magasságban kiemelt(C30/37- 08/F2) fagy és sóálló betonszegély szerkezet helyszíni íves zsaluelemekkel zsaluzva, átlagosan 2 m-enként dilatációképzéssel, homokfúvott felülettel
- 20 cm 20/50 dolomit zúzalék fagyálló teherhordó alap 
- 1 rtg. geotextilia (136g/m²) jav. típ.: Typar SF 40
- tömörített altalaj (Trγ&gt;90%)</t>
    </r>
  </si>
  <si>
    <t>2.10</t>
  </si>
  <si>
    <t>2.11</t>
  </si>
  <si>
    <t>2.12</t>
  </si>
  <si>
    <t>2.13</t>
  </si>
  <si>
    <t>2.14</t>
  </si>
  <si>
    <t>2.15</t>
  </si>
  <si>
    <t>2.16</t>
  </si>
  <si>
    <r>
      <rPr>
        <b/>
        <sz val="10"/>
        <rFont val="Arial Narrow"/>
        <family val="2"/>
      </rPr>
      <t>L1 - Látszóbeton lépcsőkar építése pofafallal együtt:</t>
    </r>
    <r>
      <rPr>
        <sz val="10"/>
        <rFont val="Arial Narrow"/>
        <family val="2"/>
      </rPr>
      <t xml:space="preserve">
- 30 cm széles, 14 cm fellépőjű C30/37- 08/F2 fagy és sóálló lépcsőszerkezet helyszíni zsaluelemekkel zsaluzva,  homokfúvással csúszásmentesített felülettel. 
- 20 cm vasalt lemezalap
- 5 cm szerelőbeton
- 10 cm 20/50 dolomit zúzalék fagyálló teherhordó alap 
- tömörített altalaj (Trγ&gt;90%)
Sávalapok:
- 70x35 cm C20/25-XOV(H) - 24 - F2 beton alap
- 10 cm 20/50 dolomit zúzalék fagyálló teherhordó alap 
Pofafal:
- 30-35x180x85 cm fagyhatárig alapozva homokfúvással érdesített felülettel
Meglévő támfallalakkal tüskézéssel összevasalva.
betonacél: B500 (B60.50)</t>
    </r>
  </si>
  <si>
    <r>
      <rPr>
        <b/>
        <sz val="10"/>
        <rFont val="Arial Narrow"/>
        <family val="2"/>
      </rPr>
      <t>L2 - Látszóbeton lépcsőkar építése pofafallal együtt:</t>
    </r>
    <r>
      <rPr>
        <sz val="10"/>
        <rFont val="Arial Narrow"/>
        <family val="2"/>
      </rPr>
      <t xml:space="preserve">
- 30 cm széles, 14 cm fellépőjű C30/37- 08/F2 fagy és sóálló lépcsőszerkezet helyszíni zsaluelemekkel zsaluzva,  homokfúvással csúszásmentesített felülettel. 
- 20 cm vasalt lemezalap
- 5 cm szerelőbeton
- 10 cm 20/50 dolomit zúzalék fagyálló teherhordó alap 
- tömörített altalaj (Trγ&gt;90%)
Sávalapok:
- 70x35 cm C20/25-XOV(H) - 24 - F2 beton alap
- 10 cm 20/50 dolomit zúzalék fagyálló teherhordó alap 
Pofafal:
- 30-35x120x87 cm fagyhatárig alapozva homokfúvással érdesített felülettel
Meglévő támfallalakkal tüskézéssel összevasalva.
betonacél: B500 (B60.50)
</t>
    </r>
  </si>
  <si>
    <r>
      <rPr>
        <b/>
        <sz val="10"/>
        <rFont val="Arial Narrow"/>
        <family val="2"/>
      </rPr>
      <t>L3 - Látszóbeton lépcsőkar építése pofafallal együtt:</t>
    </r>
    <r>
      <rPr>
        <sz val="10"/>
        <rFont val="Arial Narrow"/>
        <family val="2"/>
      </rPr>
      <t xml:space="preserve">
- 30 cm széles, 14 cm fellépőjű C30/37- 08/F2 fagy és sóálló lépcsőszerkezet helyszíni zsaluelemekkel zsaluzva,  homokfúvással csúszásmentesített felülettel. 
- 20 cm vasalt lemezalap
- 5 cm szerelőbeton
- 10 cm 20/50 dolomit zúzalék fagyálló teherhordó alap 
- tömörített altalaj (Trγ&gt;90%)
Sávalapok:
- 70x35 cm C20/25-XOV(H) - 24 - F2 beton alap
- 10 cm 20/50 dolomit zúzalék fagyálló teherhordó alap 
Pofafal:
- 30-35x120x56 cm fagyhatárig alapozva homokfúvással érdesített felülettel
Meglévő támfallalakkal tüskézéssel összevasalva.
betonacél: B500 (B60.50)
</t>
    </r>
  </si>
  <si>
    <r>
      <rPr>
        <b/>
        <sz val="10"/>
        <rFont val="Arial Narrow"/>
        <family val="2"/>
      </rPr>
      <t>L4 - Látszóbeton lépcsőkar építése pofafallal együtt:</t>
    </r>
    <r>
      <rPr>
        <sz val="10"/>
        <rFont val="Arial Narrow"/>
        <family val="2"/>
      </rPr>
      <t xml:space="preserve">
- 40 cm széles, 14 cm fellépőjű C30/37- 08/F2 fagy és sóálló lépcsőszerkezet helyszíni zsaluelemekkel zsaluzva,  homokfúvással csúszásmentesített felülettel. 
- 20 cm vasalt lemezalap
- 5 cm szerelőbeton
- 10 cm 20/50 dolomit zúzalék fagyálló teherhordó alap 
- tömörített altalaj (Trγ&gt;90%)
Sávalapok:
- 70x35 cm C20/25-XOV(H) - 24 - F2 beton alap
- 10 cm 20/50 dolomit zúzalék fagyálló teherhordó alap 
Pofafal:
- 30-35x120 cm lépcsőéllel párhuzamosan futó, fagyhatárig alapozva homokfúvással érdesített felülettel
betonacél: B500 (B60.50)
</t>
    </r>
  </si>
  <si>
    <r>
      <rPr>
        <b/>
        <sz val="10"/>
        <rFont val="Arial Narrow"/>
        <family val="2"/>
      </rPr>
      <t>L5 - Látszóbeton lépcsőkar építése pofafallal együtt</t>
    </r>
    <r>
      <rPr>
        <sz val="10"/>
        <rFont val="Arial Narrow"/>
        <family val="2"/>
      </rPr>
      <t xml:space="preserve">:
- 40 cm széles, 14 cm fellépőjű C30/37- 08/F2 fagy és sóálló lépcsőszerkezet helyszíni zsaluelemekkel zsaluzva,  homokfúvással csúszásmentesített felülettel. 
- 20 cm vasalt lemezalap
- 5 cm szerelőbeton
- 10 cm 20/50 dolomit zúzalék fagyálló teherhordó alap 
- tömörített altalaj (Trγ&gt;90%)
Sávalapok:
- 70x35 cm C20/25-XOV(H) - 24 - F2 beton alap
- 10 cm 20/50 dolomit zúzalék fagyálló teherhordó alap 
Pofafal:
- 30-35x120 cm lépcsőéllel párhuzamosan futó, fagyhatárig alapozva homokfúvással érdesített felülettel
betonacél: B500 (B60.50)
</t>
    </r>
  </si>
  <si>
    <t>2.17</t>
  </si>
  <si>
    <r>
      <rPr>
        <b/>
        <sz val="10"/>
        <rFont val="Arial Narrow"/>
        <family val="2"/>
      </rPr>
      <t>L6 - Látszóbeton terepkövető-elfogyó lépcsőkar építése pofafallal együtt:</t>
    </r>
    <r>
      <rPr>
        <sz val="10"/>
        <rFont val="Arial Narrow"/>
        <family val="2"/>
      </rPr>
      <t xml:space="preserve">
- 40 cm széles, 16 cm fellépőjű C30/37- 08/F2 fagy és sóálló lépcsőszerkezet helyszíni zsaluelemekkel zsaluzva,  homokfúvással csúszásmentesített felülettel. 
- 20 cm vasalt lemezalap
- 5 cm szerelőbeton
- 10 cm 20/50 dolomit zúzalék fagyálló teherhordó alap 
- tömörített altalaj (Trγ&gt;90%)
Sávalapok:
- 70x35 cm C20/25-XOV(H) - 24 - F2 beton alap
- 10 cm 20/50 dolomit zúzalék fagyálló teherhordó alap 
Pofafal:
- 30-35 cm fagyhatárig alapozva homokfúvással érdesített felülettel
betonacél: B500 (B60.50)</t>
    </r>
  </si>
  <si>
    <t>Rothadásmentes fenyőkéregmulcs terítése cserjék és évelők alá 5 cm vastagságban.</t>
  </si>
  <si>
    <r>
      <t xml:space="preserve">Konténeres cserjék, évelők és egynyáriak ültetése 40/60-60/80, Kont 3L, és cs9-cs14 méretben. </t>
    </r>
    <r>
      <rPr>
        <b/>
        <sz val="10"/>
        <color indexed="8"/>
        <rFont val="Arial Narrow"/>
        <family val="2"/>
      </rPr>
      <t>FAJLISTÁT LD.: KT-04 NÖVÉNYKIÜLTETÉSI TERV</t>
    </r>
  </si>
  <si>
    <t>3.6</t>
  </si>
  <si>
    <t>Meglévő zászlótartó oszlopok áthelyezése, alapozás 40x40x80 cm C12/15-24/F2 beton alappal, új alapvasalattal.</t>
  </si>
  <si>
    <t>3.7</t>
  </si>
  <si>
    <t>2.18</t>
  </si>
  <si>
    <t>3.8</t>
  </si>
  <si>
    <t>Meglévő kerékpártárolók áthelyezése, alapozásuk C12/15-24/F2 beton alappal.</t>
  </si>
  <si>
    <t>Bazalt nagykockaszegély és lépcsőfokok bontása elszállítással és lerakással.</t>
  </si>
  <si>
    <t>Korábban kivágott fa tönkjének kiemelése elszállítással.</t>
  </si>
  <si>
    <t>Beton kerti szegélyek bontása zöldfelület és aszfaltjárda között.</t>
  </si>
  <si>
    <r>
      <t>Teljes rétegrenddel bontandó öntött</t>
    </r>
    <r>
      <rPr>
        <sz val="10"/>
        <color indexed="8"/>
        <rFont val="Arial Narrow"/>
        <family val="2"/>
      </rPr>
      <t xml:space="preserve"> aszfalt burkolatok.</t>
    </r>
    <r>
      <rPr>
        <sz val="10"/>
        <rFont val="Arial Narrow"/>
        <family val="2"/>
      </rPr>
      <t xml:space="preserve"> Bontási törmelék elszállításával. A tétel nem tartalmazza a Tandem kft. tervezése által érintett terület bontásait. </t>
    </r>
  </si>
  <si>
    <t>Hengeres acél hirdetőoszlopok állagmegóvással történő bontása, tárolása újrafelhasználásig.</t>
  </si>
  <si>
    <t>Fakivágás tuskóirtással, darabolással, elszállítással, lerakással 
(átl. törzsátm: 17 cm)</t>
  </si>
  <si>
    <r>
      <t xml:space="preserve">Felső 5 cm szennyezett gyomos termőföld felszedése, a hulladék elszállítása. (874 m2) </t>
    </r>
    <r>
      <rPr>
        <b/>
        <sz val="10"/>
        <rFont val="Arial Narrow"/>
        <family val="2"/>
      </rPr>
      <t>A tétel előkészített felületen, nyírt gyeppel értendő!</t>
    </r>
  </si>
  <si>
    <t xml:space="preserve">Terelőoszlopok bontása, elszállítása. </t>
  </si>
  <si>
    <t>1.17</t>
  </si>
  <si>
    <t>Zászlótartó oszlopok állagmegóvó bontása, áthelyezésig tárolása.</t>
  </si>
  <si>
    <t>1.18</t>
  </si>
  <si>
    <t>Meglévő öntöttvas támlás padok állagmegóvó bontása, elszállítása.</t>
  </si>
  <si>
    <t>Meglévő műkő ültetődézsák állagmegóvó bontása, elszállítása.</t>
  </si>
  <si>
    <t>1.20</t>
  </si>
  <si>
    <t>Beton lépcsőkarok teljes bontása. Bontási törmelék elszállításával.</t>
  </si>
  <si>
    <t>1.21</t>
  </si>
  <si>
    <t>Meglévő lépcsőkorlátok bontása.</t>
  </si>
  <si>
    <t>3.9</t>
  </si>
  <si>
    <t>1.22</t>
  </si>
  <si>
    <t>3.10</t>
  </si>
  <si>
    <t>3.11</t>
  </si>
  <si>
    <t>Új 60x60 cm-es névleges méretű burkolható aknafedlapok beépítése.  C250 kN, (620x620x125 mm).
Jav. Típ.: Terrametal fedlap</t>
  </si>
  <si>
    <t xml:space="preserve">45x45, 60X60 és 80x80 cm névleges méretű aknafedlapok bontása. </t>
  </si>
  <si>
    <t>3.12</t>
  </si>
  <si>
    <t>Új 45x45 cm-es  névleges méretű burkolható aknafedlapok beépítése.  B125 kN, (450x450x72,5 mm) vivókút mellett. 
Jav. Típ.: ACO TopTek UNIFACE SS</t>
  </si>
  <si>
    <t>Új 80x80 cm-es  névleges méretű burkolható aknafedlapok beépítése.  A15 kN, (800x800x72,5 mm) vízgépészeti tér számára. 
Jav. Típ.: ACO TopTek UNIFACE SS</t>
  </si>
  <si>
    <t>2.19</t>
  </si>
  <si>
    <t>2.20</t>
  </si>
  <si>
    <r>
      <rPr>
        <b/>
        <sz val="10"/>
        <color indexed="8"/>
        <rFont val="Arial Narrow"/>
        <family val="2"/>
      </rPr>
      <t>Taktilis útburkolati jelek beépítése:</t>
    </r>
    <r>
      <rPr>
        <sz val="10"/>
        <color indexed="8"/>
        <rFont val="Arial Narrow"/>
        <family val="2"/>
      </rPr>
      <t xml:space="preserve">
- 30x30x6 cm fehér színű pogácsás elem (62 db)
- 3 cm 2/5 dolomit zúzalék fektetőágy
- 15 cm Ckt4 teherhordó alap 
- 10 cm 20/50 dolomit zúzalék fagyálló teherhordó alap 
- 1 rtg. geotextilia jav. típ.: Typar SF 37
- tömörített altalaj (Trγ&gt;90%)
Jav. típ.:Magyar Plastiroute vagy Leier pogácsás elem</t>
    </r>
  </si>
  <si>
    <r>
      <rPr>
        <b/>
        <sz val="10"/>
        <color indexed="8"/>
        <rFont val="Arial Narrow"/>
        <family val="2"/>
      </rPr>
      <t>Taktilis útburkolati jelek beépítése:</t>
    </r>
    <r>
      <rPr>
        <sz val="10"/>
        <color indexed="8"/>
        <rFont val="Arial Narrow"/>
        <family val="2"/>
      </rPr>
      <t xml:space="preserve">
- 30x30x6 cm fehér színű bordás elem (12 db)
- 3 cm 2/5 dolomit zúzalék fektetőágy
- 15 cm Ckt4 teherhordó alap 
- 10 cm 20/50 dolomit zúzalék fagyálló teherhordó alap 
- 1 rtg. geotextilia jav. típ.: Typar SF 37
- tömörített altalaj (Trγ&gt;90%)
Jav. típ.:Magyar Plastiroute vagy Leier bordás elem</t>
    </r>
  </si>
  <si>
    <r>
      <rPr>
        <b/>
        <sz val="10"/>
        <color indexed="8"/>
        <rFont val="Arial Narrow"/>
        <family val="2"/>
      </rPr>
      <t>B5</t>
    </r>
    <r>
      <rPr>
        <sz val="10"/>
        <color indexed="8"/>
        <rFont val="Arial Narrow"/>
        <family val="2"/>
      </rPr>
      <t xml:space="preserve"> - Stabilizált vízáteresztő burkolat építése fa körül - burkolattükör készítésével:
</t>
    </r>
    <r>
      <rPr>
        <sz val="10"/>
        <color indexed="8"/>
        <rFont val="Arial Narrow"/>
        <family val="2"/>
      </rPr>
      <t>- 2,5 cm vtg. műgyantás kötőanyaggal stabilizált burkolat 
- 10 cm KZ 5/11 fagyálló teherhordó alap
- 20 cm KZ 0/32 fagyálló teherhordó alap
- 1 rtg. geotextilia (136g/m²) jav. típ.: Typar SF 40
- tömörített altalaj (Trγ&gt;90%)
Jav. típ.: TerraWay járdaburkolat kvarc-homok szürke színben</t>
    </r>
  </si>
  <si>
    <r>
      <rPr>
        <b/>
        <sz val="10"/>
        <color indexed="8"/>
        <rFont val="Arial Narrow"/>
        <family val="2"/>
      </rPr>
      <t xml:space="preserve">B2/2 </t>
    </r>
    <r>
      <rPr>
        <sz val="10"/>
        <color indexed="8"/>
        <rFont val="Arial Narrow"/>
        <family val="2"/>
      </rPr>
      <t xml:space="preserve">- Emelt minőségű beton térkőburkolatú </t>
    </r>
    <r>
      <rPr>
        <b/>
        <u val="single"/>
        <sz val="10"/>
        <color indexed="8"/>
        <rFont val="Arial Narrow"/>
        <family val="2"/>
      </rPr>
      <t xml:space="preserve">bordűr és burkolati sávok </t>
    </r>
    <r>
      <rPr>
        <b/>
        <sz val="10"/>
        <color indexed="8"/>
        <rFont val="Arial Narrow"/>
        <family val="2"/>
      </rPr>
      <t xml:space="preserve">építése </t>
    </r>
    <r>
      <rPr>
        <sz val="10"/>
        <color indexed="8"/>
        <rFont val="Arial Narrow"/>
        <family val="2"/>
      </rPr>
      <t>- burkolattükör készítésével (1% vágási veszteséggel számolva):
- 20x20x8 cm térkő burkolat gyalogos dominanciájú felületek számára, OH besöpréssel,
- 3 cm 2/5 dolomit zúzalék fektetőágy
- 15 cm Ckt4 teherhordó alap 
- 10 cm 20/50 dolomit zúzalék fagyálló teherhordó alap 
- 1 rtg. geotextilia jav. típ.: Typar SF 37
- tömörített altalaj (Trγ&gt;90%)
Jav. típ.:Leier Kaiserstein Forum carbonszürke 20x20x8 cm</t>
    </r>
  </si>
  <si>
    <r>
      <rPr>
        <b/>
        <sz val="10"/>
        <color indexed="8"/>
        <rFont val="Arial Narrow"/>
        <family val="2"/>
      </rPr>
      <t>B2</t>
    </r>
    <r>
      <rPr>
        <sz val="10"/>
        <color indexed="8"/>
        <rFont val="Arial Narrow"/>
        <family val="2"/>
      </rPr>
      <t xml:space="preserve"> - Emelt minőségű beton térkőburkolatú felületek építése magasházak lábazata mentén </t>
    </r>
    <r>
      <rPr>
        <sz val="10"/>
        <color indexed="8"/>
        <rFont val="Arial Narrow"/>
        <family val="2"/>
      </rPr>
      <t>- burkolattükör készítésével (5% vágási veszteséggel számolva):
- 20x60x8 cm térkő burkolat gyalogos dominanciájú felületek számára, OH besöpréssel,
- 3 cm 2/5 dolomit zúzalék fektetőágy
- 15 cm Ckt4 teherhordó alap 
- 10 cm 20/50 dolomit zúzalék fagyálló teherhordó alap 
- 1 rtg. geotextilia jav. típ.: Typar SF 37
- tömörített altalaj (Trγ&gt;90%)
Jav. típ.:Leier Kaiserstein Forum carbonszürke 20x60x8 cm</t>
    </r>
  </si>
  <si>
    <r>
      <rPr>
        <b/>
        <sz val="10"/>
        <color indexed="8"/>
        <rFont val="Arial Narrow"/>
        <family val="2"/>
      </rPr>
      <t xml:space="preserve">B1 </t>
    </r>
    <r>
      <rPr>
        <sz val="10"/>
        <color indexed="8"/>
        <rFont val="Arial Narrow"/>
        <family val="2"/>
      </rPr>
      <t xml:space="preserve">- Általános minőségű beton térkőburkolatú felületek építése </t>
    </r>
    <r>
      <rPr>
        <sz val="10"/>
        <color indexed="8"/>
        <rFont val="Arial Narrow"/>
        <family val="2"/>
      </rPr>
      <t>- burkolattükör készítésével (5% vágási veszteséggel számolva):
- 20x20x8 cm térkő burkolat gyalogos dominanciájú felületek számára, OH besöpréssel,
- 3 cm 2/5 dolomit zúzalék fektetőágy
- 15 cm Ckt4 teherhordó alap 
- 10 cm 20/50 dolomit zúzalék fagyálló teherhordó alap 
- 1 rtg. geotextilia jav. típ.: Typar SF 37
- tömörített altalaj (Trγ&gt;90%)
Jav. típ.:Leier Kaiserstein Piazza szürke 20x20x8 cm</t>
    </r>
  </si>
  <si>
    <r>
      <rPr>
        <b/>
        <sz val="10"/>
        <color indexed="8"/>
        <rFont val="Arial Narrow"/>
        <family val="2"/>
      </rPr>
      <t>B3</t>
    </r>
    <r>
      <rPr>
        <sz val="10"/>
        <color indexed="8"/>
        <rFont val="Arial Narrow"/>
        <family val="2"/>
      </rPr>
      <t xml:space="preserve"> - Bazalt kiskocka burkolat építése szökőkút körül és planténerek alatt:
</t>
    </r>
    <r>
      <rPr>
        <sz val="10"/>
        <color indexed="8"/>
        <rFont val="Arial Narrow"/>
        <family val="2"/>
      </rPr>
      <t>- 10/10 bazalt kiskocka fektetése NZ 2/5 bazalt besöpréssel, majd műgyantás hézagkitöltő alkalmazása, átl. 1 cm fugával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- 3 cm 2/5 dolomit zúzalék fektetőágy
- 10 cm 0/22 dolomit zúzalék teherhordó alap 
- 15 cm 20/50 dolomit zúzalék fagyálló teherhordó alap 
- 1 rtg. geotextilia jav. típ.: Typar SF 37
- tömörített altalaj (Trγ&gt;90%)</t>
    </r>
  </si>
  <si>
    <r>
      <rPr>
        <b/>
        <sz val="10"/>
        <color indexed="8"/>
        <rFont val="Arial Narrow"/>
        <family val="2"/>
      </rPr>
      <t>B4</t>
    </r>
    <r>
      <rPr>
        <sz val="10"/>
        <color indexed="8"/>
        <rFont val="Arial Narrow"/>
        <family val="2"/>
      </rPr>
      <t xml:space="preserve"> - Bazalt nagykocka burkolat építése :
</t>
    </r>
    <r>
      <rPr>
        <sz val="10"/>
        <rFont val="Arial Narrow"/>
        <family val="2"/>
      </rPr>
      <t>- 18/20 bazalt nagykocka fektetése NZ 2/5 bazalt besöpréssel, majd műgyantás hézagkitöltő alkalmazása, átl. 1 cm fugával
- 15 cm C12/15-24/F2 beton alap
- 10 cm 20/50 dolomit zúzalék fagyálló teherhordó alap 
- 1 rtg. geotextilia jav. típ.: Typar SF 37
- tömörített altalaj (Trγ&gt;90%)</t>
    </r>
  </si>
  <si>
    <t>Anyagában színezett finombeton padok
Szögletes, több elemből összeállítható, sorolható, anyagában színezett, szálerősítéses HPC (High Performance Concrete)
Felület: SLEEK, impregnáló bevonattal.
Minta nélkül készítve. Szín Önkormányzattal egyeztetendő.
Jav. típ.: VPI Croma</t>
  </si>
  <si>
    <t>7x9x50 cm gyalult vörösfenyő gerenda ülőfelület készítése látszóbeton alacsony falakra. 5x2 cm vörösfenyő alátétfára alulról csavarozva. Alátétfák beton falszerkezethez önfeszítő dübelezéssel 5 mm-es rozsdamentes távtartón keresztül rögzítve. Faszerkezetek Remmers vékonylazúrral 2x kezelve. 
(Sandgrau FT 20927)</t>
  </si>
  <si>
    <r>
      <rPr>
        <b/>
        <sz val="10"/>
        <rFont val="Arial Narrow"/>
        <family val="2"/>
      </rPr>
      <t>Ülőfal építése:</t>
    </r>
    <r>
      <rPr>
        <sz val="10"/>
        <rFont val="Arial Narrow"/>
        <family val="2"/>
      </rPr>
      <t xml:space="preserve">
- 50 cm széles 46 cm magas vasalt beton ülőtámfal C30/37-xc4-xf4-24-f2 minőségű betonból építve, homokfúvott felülettel - motívumképzéssel . Falba süllyesztett lámpatestek (Hofeka Impact Medio LED 10W) számára 7 db beépítési üreg kihagyásával, védőcsövek beépítésével.  
Sávalap:
- 80x50 cm C20/25-XOV(H) - 24 - F2 beton alap
- 10 cm 20/50 dolomit zúzalék fagyálló teherhordó alap </t>
    </r>
  </si>
  <si>
    <r>
      <t>Teljes rétegrenddel bontandó bazalt kiskocka burkolat</t>
    </r>
    <r>
      <rPr>
        <sz val="10"/>
        <color indexed="8"/>
        <rFont val="Arial Narrow"/>
        <family val="2"/>
      </rPr>
      <t>, szegéllyel együtt.</t>
    </r>
    <r>
      <rPr>
        <sz val="10"/>
        <rFont val="Arial Narrow"/>
        <family val="2"/>
      </rPr>
      <t xml:space="preserve"> Bontási törmelék elszállításával. Alkalmas elemek elszállítása kőtárba, részbeni újrafelhasználása planténerek alatt és szökőkút körül.</t>
    </r>
  </si>
  <si>
    <t>Tereprendezés, talaj elszállítása. A felső humuszos rétegek (kb 25 cm) lehetőség szerinti felhasználása 100 m-en belül.</t>
  </si>
  <si>
    <t>0,9 m magas új hegesztett acélkorlát építése, 50/10 laposvasból hegesztett, porfestett (RAL 7016) kivitel. 10/150/150 acél lemeztalp. Rögzítése dübelekkel lépcsőszerkezethez.</t>
  </si>
  <si>
    <t>Acél szerkezetű porfestett poller, 1,0 m magas, rögzítése beton pontalaphoz (C 20/25-24-F2-XF3 0,027 m3/db), burkolat alá. Lehajtható változat.
Jav. típ.: mmcité - LOT SL200 (acél szín: RAL 7016)</t>
  </si>
  <si>
    <t>Meglévő hirdetőoszlop áthelyezése, alapozás C12/15-24/F2 beton alappal, szükség esetén felülettisztítás, alapozás utáni festéssel (RAL 7016).</t>
  </si>
  <si>
    <t>Acél szerkezetű, kör alaprajzú hulladékgyűjtő, zsákos kivitel. Palást anyaga 2 mm-es acéllemez, tüzihorganyzás után porfestve. Belső űrtartalom 36 liter, súlya 18 kg, magassága 120 cm. Rögzítése beton pontalaphoz (C 20/25-24-F2-XF3 0,027 m3/db)
Jav. típ.:  Városszépítő - Simplex szemétgyűjtő (acél szín: RAL 7016)</t>
  </si>
  <si>
    <t>Gyepesítés (40x250 cm) gyepszőnyeggel gyommentes egyengetett, előtrágyázott (Pl. Scott szabályozott lebomlású műtrágya) talajra.</t>
  </si>
  <si>
    <t>Aluminium öntvény, porfestett kerti pad, 1,85x0,645 m, kezelt trópusi fa ülőfelület és háttámla, kartámasszal. Rögzítése beton pontalaphoz (C 20/25-24-F2-XF3 0,064 m3/db) önfeszítő dübelekkel. 
Jav. típ.: mmcité - Miela LME 156t (acél szín: RAL 7016)</t>
  </si>
  <si>
    <t>ÉPÍTÉSI MUNKÁK - SZÖKŐKÚT STATIKA</t>
  </si>
  <si>
    <t>SZÖKŐKÚTTAL KAPCSOLATOS STATIKAI TÉTELEK KÖLTSÉGE ÖSSZESEN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</si>
  <si>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</si>
  <si>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</si>
  <si>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</si>
  <si>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</si>
  <si>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</si>
  <si>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</si>
  <si>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</si>
  <si>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</si>
  <si>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</si>
  <si>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</si>
  <si>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</si>
  <si>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</si>
  <si>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</si>
  <si>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</si>
  <si>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</si>
  <si>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</si>
  <si>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</si>
  <si>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</si>
  <si>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</si>
  <si>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</si>
  <si>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</si>
  <si>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</si>
  <si>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</si>
  <si>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</si>
  <si>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Általános teendők megvalósulás szakaszában, vízgépészeti akna, kapcsolótér falfelületén mindennemű elektromos és gépészeti szerelvények, le- és visszaszerelése, szükség szerinti anyagpótlással, szolgáltatói engedélyek és hozzájárulások beszerzésével, illetékeivel, díjaival kompletten</t>
  </si>
  <si>
    <t>klt</t>
  </si>
  <si>
    <r>
      <t>Munkagödör földkiemelése épületek és műtárgyak helyén bármely konzisztenciájú, I-IV. oszt. talajban, gépi erővel, kiegészítő kézi munkával, alapterület: 10,01-50,0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között, 0,8 m mélységig</t>
    </r>
  </si>
  <si>
    <t>m3</t>
  </si>
  <si>
    <t>Műtárgyakkal, épületekkel közvetlenül összefüggő feltöltések és előfeltöltések készítése tömörítés nélkül, réteges elterítéssel, helyszínre szállított földanyagból, gépi erővel, kiegészítő kézi munkával I-IV. oszt. talajban, szállítással: 10,1-50,0 m</t>
  </si>
  <si>
    <t>Tükörkészítés tömörítés nélkül, sík felületen kézi erővel talajosztály: V-VI.</t>
  </si>
  <si>
    <t>Tömörítés bármely tömörítési osztályban gépi erővel, kis felületen, tömörségi fok: 90%</t>
  </si>
  <si>
    <t>Tömörítés bármely tömörítési osztályban gépi erővel, kis felületen, tömörségi fok: 95%</t>
  </si>
  <si>
    <t>Töltésalapozás geotextíliával, TYPAR SF40 hőkötött polipropilén geotextil, 136 g/m2, szakítószilárdság: 8,5 kN/m</t>
  </si>
  <si>
    <t>100 m2</t>
  </si>
  <si>
    <t>Feltöltések alá nem pincézett földszinti padozatok alá, az anyag szétterítésével, mozgatásával, kézi döngöléssel, osztályozatlan kavicsból, 20 cm vastagságban, Nyers homokos kavics, NHK 0/63 Q-TT, Nyékládháza</t>
  </si>
  <si>
    <r>
      <t>Építési törmelék konténeres elszállítása, lerakása, lerakóhelyi díjjal, 3,0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</si>
  <si>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r>
      <t>Kitermelt földanyag, padozat konténeres elszállítása, lerakása, lerakóhelyi díjjal, 8,0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</si>
  <si>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Munkahelyi depóniából építési törmelék konténerbe rakása,  kézi erővel, önálló munka esetén elszámolva, konténer szállítás nélkül</t>
  </si>
  <si>
    <t>Szerelőbeton készítése, 10 cm vastagságban, C12/15-X0b(H)-24-F2 minőségű betonból</t>
  </si>
  <si>
    <t>Beton aljzatok, járdák bontása 10 cm vastagságig, kavicsbetonból, szerelőbeton</t>
  </si>
  <si>
    <t>Beton felület levésése, tisztítása, betonacél passziválással, homokszórással</t>
  </si>
  <si>
    <t>Beton és vasbeton szerkezetek felületi javítása, betonjavító készhabarccsal vagy szárazbetonnal, 10-15 mm vastagságban, kézi felület-előkészítéssel, MC-Bauchemie Oxal RM-L kiegyenlítő habarcs, előirányzat, összfelület 10%</t>
  </si>
  <si>
    <t>Teherhordó és kitöltő falazat készítése, beton, zsaluzóelem termékekből, 150 mm falvastagságban, 150x500x250 mm-es méretű beton zsaluzóelemből, kitöltő betonnal, betonacél beépítéssel ZS 15-ös zsaluzóelem, 150/500/250 mm, C16/20-16/kissé képlékeny kavicsbeton, B 38.24:8 mm átmérőjű betonacél, előtétfal</t>
  </si>
  <si>
    <t>Acélfelületek mázolásának előkészítő és részmunkái; simítótapaszolás, betétes vagy tagolt acélfelületen, egyszeri és minden további réteg Trinát Mestertapasz, aknafedlap és keret</t>
  </si>
  <si>
    <t>Acélfelületek mázolásának előkészítő és részmunkái; kézi rozsdamentesítés, acél nyílászáró szerkezeten, erős rozsdásodás esetén Supralux lakkbenzin higító, aknafedlap és keret</t>
  </si>
  <si>
    <t>Acélfelületek mázolásának előkészítő és részmunkái; kézi rozsdamentesítés, cső és regisztercső felületén, (80 NÁ-ig), függesztő és tartószerkezeten, állványzaton, erős rozsdásodás esetén Supralux lakkbenzin higító, hágcsó</t>
  </si>
  <si>
    <t>m</t>
  </si>
  <si>
    <t>Korróziógátló alapozás acél nyílászáró szerkezeten, műgyanta kötőanyagú, oldószertartalmú festékkel Supralux Koralkyd korroziógátló alapozó, vörös, aknafedlap és keret</t>
  </si>
  <si>
    <t>Korróziógátló alapozás cső és regisztercső felületén (NÁ 80-ig), függesztőn és tartóvason, sormosdó állványzaton, műgyanta kötőanyagú, oldószertartalmú festékkel Supralux Koralkyd korroziógátló alapozó, vörös, hágcsó</t>
  </si>
  <si>
    <t>Acélfelületek közbenső festése acél nyílászáró szerkezeten, műgyanta kötőanyagú, oldószeres festékkel Supralux Orkán csatorna és fém festék, szürke, aknafedlap és keret</t>
  </si>
  <si>
    <t>Acélfelületek közbenső festése cső és regisztercső felületén (NÁ 80-ig), függesztőn és tartóvason, sormosdó állványzaton műgyanta kötőanyagú, oldószeres festékkel Supralux Orkán csatorna és fém festék, szürke, hágcsó</t>
  </si>
  <si>
    <t>Acélfelületek átvonó festése acél nyílászáró szerkezeten, műgyanta kötőanyagú, oldószeres festékkel Supralux Orkán csatorna és fém festék, szürke, aknafedlap és keret</t>
  </si>
  <si>
    <t>Acélfelületek átvonó festése cső és regisztercső felületén (NÁ 80-ig), függesztőn és tartóvason, sormosdó állványzaton műgyanta kötőanyagú, oldószeres festékkel Supralux Orkán csatorna és fém festék, szürke, hágcsó</t>
  </si>
  <si>
    <t>Bevonatszigetelés aljzatának portalanítása és előnedvesítése, vízszintes vagy függőleges felületen</t>
  </si>
  <si>
    <t>Talajvíznyomás elleni szigetelés függőleges, vízszintes felületen, bevonatszigeteléssel, két rétegben, maximum 3,0 m bemerülési mélységig, minimum 4,0 mm száraz rétegvastagságú egykomponensű szigetelőhabarccsal, glettvassal vagy simítóval felhordva, hajlatkenéssel, MC-Bauchemie Oxal DS-HS szulfátellenálló szigetelőiszap, nedves és sókkal terhelt falak felújításához, 1,5 bar nyomásig vízzáró</t>
  </si>
  <si>
    <t>6.</t>
  </si>
  <si>
    <t>7.</t>
  </si>
  <si>
    <t>8.</t>
  </si>
  <si>
    <t>9.</t>
  </si>
  <si>
    <t>10.</t>
  </si>
  <si>
    <t>10.0</t>
  </si>
  <si>
    <t>10.2</t>
  </si>
  <si>
    <t>10.3</t>
  </si>
  <si>
    <t xml:space="preserve">TÉTELES KÖLTSÉGVETÉS KIÍRÁS </t>
  </si>
  <si>
    <t>6.0</t>
  </si>
  <si>
    <t>Munkagödör kiemelése, árok kiemelése 0,6m mélységig, kézi erővel</t>
  </si>
  <si>
    <t>Ágyazati homok</t>
  </si>
  <si>
    <t>Földvisszatöltés, kézi erővel</t>
  </si>
  <si>
    <t>Tömörítés, Trg=85%</t>
  </si>
  <si>
    <t>Kiemelt föld elszállítsa, lerakási díjjal együtt</t>
  </si>
  <si>
    <t>Bontás, gépészeti aknában meglévő gépészeti berendezések, szerelvények és csőhálózat elbontása a gépészeti akna faláig</t>
  </si>
  <si>
    <t>PP puffertároló tartály, egyedi kialakítású, 600x600x1400mm méretben, levehető fedéllel, terven jelölt csonkokkal, vízgépészeti helyiségben padlón elhelyezve, készre szerelve</t>
  </si>
  <si>
    <t>PP szennyezett víz tároló  tartály, egyedi kialakítású, 600x600x1400mm méretben, levehető fedéllel, terven jelölt csonkokkal, vízgépészeti helyiségben padlón elhelyezve, készre szerelve</t>
  </si>
  <si>
    <t>Vízkép szivattyú, Astral Pool Victoria Plus 1/2CV, Q=4m3/h, H=8m, P=0,47kW, 230V, vízgépházban szivattyú kereten elhelyezve, készre szerelve</t>
  </si>
  <si>
    <t>Zsompszivattyú, Grundfos KP 150 AV 1 zsompszivattyú, visszacsapószeleppel, meglévő zsompban elhelyezve</t>
  </si>
  <si>
    <t>AstralPool Aster 350 homokszűrő hatutú csappal,   Q=5m3/h, 450mm; vízgépészeti aknában padlón elhelyezve, készre szerelve</t>
  </si>
  <si>
    <t>AstralPool Sena 1/3 CV keringtetőszivattyú  5 m3/h; vízgépészeti aknában padlón elhelyezve, készre szerelve</t>
  </si>
  <si>
    <t>AstralPool In-Line tablettás vegyszeradagoló, vízgépészeti aknában fali tartón elhelyezve, fali tartóval együtt, készre szerelve</t>
  </si>
  <si>
    <t>k.o. vízszintérzékelő szonda 4db szondacsúccsal víztároló falán elhelyezve, feldolgozó egységgel együtt készre szerelve</t>
  </si>
  <si>
    <t>PVC 110 P-10 cső és fittingek gépházban szabadon szerelve, gumis bilincs megfogással, gépházon kívül tömörített homokágyban a terven jelölt nyomvonalon vezetve</t>
  </si>
  <si>
    <t>PVC 63 P-10 cső és fittingek gépházban szabadon szerelve, gumis bilincs megfogással, gépházon kívül tömörített homokágyban a terven jelölt nyomvonalon vezetve</t>
  </si>
  <si>
    <t>PVC 50 P-10 cső és fittingek gépházban szabadon szerelve, gumis bilincs megfogással, gépházon kívül tömörített homokágyban a terven jelölt nyomvonalon vezetve</t>
  </si>
  <si>
    <t>PVC 32 P-10 cső és fittingek gépházban szabadon szerelve, gumis bilincs megfogással, gépházon kívül tömörített homokágyban a terven jelölt nyomvonalon vezetve</t>
  </si>
  <si>
    <t>PVC 25 P-10 cső és fittingek gépházban szabadon szerelve, gumis bilincs megfogással, gépházon kívül tömörített homokágyban a terven jelölt nyomvonalon vezetve</t>
  </si>
  <si>
    <t>Rákötés kialakítása meglévő gépészeti csővégződésekre, vízkép, leeresztés, visszafolyás, túlfolyás, hálózati víz és csatorna</t>
  </si>
  <si>
    <t>Gömbcsap PVC 50 ragasztható kötéssel, vízgépészeti aknában elhelyezve, készre szerelve</t>
  </si>
  <si>
    <t>Gömbcsap PVC 32 ragasztható kötéssel, vízgépészeti aknában elhelyezve, készre szerelve</t>
  </si>
  <si>
    <t>Gömbcsap PVC 25 ragasztható kötéssel, vízgépészeti aknában elhelyezve, készre szerelve</t>
  </si>
  <si>
    <t>Visszacsapó szelep PVC 50 ragasztható kötéssel, vízgépészeti aknában elhelyezve, készre szerelve</t>
  </si>
  <si>
    <t>Mágnesszelep 1", RainBird 100 DV víztározó fel- és utántöltéséhez, menetes kötéssel, vízgépészeti aknában elhelyezve, készre szerelve</t>
  </si>
  <si>
    <t>Szellőzés kiépítése, ventilátor, műanyag csőventilátor, felszíni k.o. acél szellőző felállás, d110</t>
  </si>
  <si>
    <t>Vízgépészet elektromos szerelése olvadó biztosítókkal, kismegszakítókkal, motorvédelmekkel, biztonsági relékkel, szivattyúk és vízgépészet egyéb elektromos bekötésével és a védelmek beszabályozásával,  motorokra tömszelencék főlszerelésével IP65 védettségű tokozásban, csatlakozás a gépházban meglévő, mért kábelvégre</t>
  </si>
  <si>
    <t>Elektromos beszabályozás, helyszíni beállítás</t>
  </si>
  <si>
    <t>Elektromos megvalósulási tervek</t>
  </si>
  <si>
    <t>Érintésvédelmi mérés</t>
  </si>
  <si>
    <t>Csőhálózat, szerelvények és berendezések átmosása, tisztítása</t>
  </si>
  <si>
    <t>Szakaszos és hálózati nyomás- és tömörségi próba d160mm külső átmérőig</t>
  </si>
  <si>
    <t>Általános teendők megvalósulás szakaszában, üzembehelyezés és szerelési nyilatkozat készítése</t>
  </si>
  <si>
    <t>Általános teendők befejezés szakaszában, átadás - átvétel, jegyzőkönyv elkészítése</t>
  </si>
  <si>
    <t>Általános teendők befejezés szakaszában, megvalósulási tervdokumentáció elkészítése</t>
  </si>
  <si>
    <t>Általános teendők befejezés szakaszában, kezelő személyzet oktatása</t>
  </si>
  <si>
    <t>6.1</t>
  </si>
  <si>
    <t>6.2</t>
  </si>
  <si>
    <t>ÉPÍTÉSI MUNKÁK - ÚTÉPÍTÉS</t>
  </si>
  <si>
    <t>Aszfalt burkolatú közút átvágása 5 cm vastagságban műgyémánt koronggal
(szőnyegezés határain)
(számítógépes hosszmérés alapján)</t>
  </si>
  <si>
    <t>Aszfalt burkolatú közút felső aszfalt rétegeinek marása 5 cm vastagságban
(számítógépes területmérés alapján)</t>
  </si>
  <si>
    <t>Kiemelt szegély elbontása alapgerendával
(számítógépes hosszmérés alapján)</t>
  </si>
  <si>
    <t>Marásból származó aszfalt törmelék elszállítása újrafelhasználásra a VÜSZI Kft. Telephelyére
(lazult mennyiség)</t>
  </si>
  <si>
    <t>Bontásból származó szegély elszállítása újrafelhasználásra a VÜSZI Kft. Telephelyére
(tömör mennyiség)</t>
  </si>
  <si>
    <t>t</t>
  </si>
  <si>
    <t>Nagyméretű felszíni közműszerelvény szintbe helyezése
(csatorna fedlap)</t>
  </si>
  <si>
    <t>Meglévő, megmaradó víznyelőakna rácsos fedlap szintbe helyezése</t>
  </si>
  <si>
    <t>Kiemelt szegély építése 500×250×150 mm e.gy. beton szegélyelemből, C20/25-32-F1 min. monolit beton alapgerendával
(számítógépes hosszmérés alapján)</t>
  </si>
  <si>
    <t>300×300×60 mm e. gy. taktilis burkolat építése C20/25-32-F1 min. monolit beton alapgerendával
(számítógépes területmérés alapján)</t>
  </si>
  <si>
    <t>50 mm vtg. AC 11 kopó jelű aszfaltbeton kopóréteg  készítése 50/70 útépítési bitumennel (számítógépes terület mérés)</t>
  </si>
  <si>
    <t>Meglévő jelzőtábla áthelyezése oszloppal</t>
  </si>
  <si>
    <t>Jelzőtábla oszlop elhelyezése 60 mm átmérővel, horganyzott acélból monolit betontömb alapozással</t>
  </si>
  <si>
    <t>Kerékpárosok veszélyt jelző tábla elhelyezése oszlopra</t>
  </si>
  <si>
    <t>Kiegészítő tábla elhelyezése Kerékpárosok veszélyt jelző tábla alatt</t>
  </si>
  <si>
    <t>Fehér színű tartós burkolati jel festése kézi erővel</t>
  </si>
  <si>
    <t>Fehér színű tartós burkolati jel festése gépi erővel</t>
  </si>
  <si>
    <t>Sárga színű 2× fújt oldószeres burkolati jel festése</t>
  </si>
  <si>
    <t>Vörös színű érdesített bevonat festése aszfalt burkolatra</t>
  </si>
  <si>
    <t>Ideiglenes forgalomkorlátozás jóváhagyott terv szerinti kialakítása 
(Magyar Közút Nzrt. területét is érinti)</t>
  </si>
  <si>
    <t>tétel</t>
  </si>
  <si>
    <t>ÚTÉPÍTÉSI TÉTELEK</t>
  </si>
  <si>
    <t>7.0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</si>
  <si>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</si>
  <si>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</si>
  <si>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</si>
  <si>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</si>
  <si>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</si>
  <si>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</si>
  <si>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</si>
  <si>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</si>
  <si>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</si>
  <si>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</si>
  <si>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</si>
  <si>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</si>
  <si>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</si>
  <si>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</si>
  <si>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</si>
  <si>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</si>
  <si>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</si>
  <si>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</si>
  <si>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</si>
  <si>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8.0</t>
  </si>
  <si>
    <t>ÉPÍTÉSI MUNKÁK - VÍZELVEZETÉS</t>
  </si>
  <si>
    <t>VÍZELVEZETÉSSEL KAPCSOLATOS TÉTELEK</t>
  </si>
  <si>
    <r>
      <t>Aszfaltburkolat vágása</t>
    </r>
    <r>
      <rPr>
        <sz val="12"/>
        <rFont val="Times New Roman"/>
        <family val="1"/>
      </rPr>
      <t xml:space="preserve"> körfűrésszel</t>
    </r>
  </si>
  <si>
    <r>
      <t>lm</t>
    </r>
    <r>
      <rPr>
        <vertAlign val="superscript"/>
        <sz val="12"/>
        <rFont val="Times New Roman"/>
        <family val="1"/>
      </rPr>
      <t>3</t>
    </r>
  </si>
  <si>
    <r>
      <t>m</t>
    </r>
    <r>
      <rPr>
        <b/>
        <vertAlign val="superscript"/>
        <sz val="12"/>
        <rFont val="Times New Roman"/>
        <family val="1"/>
      </rPr>
      <t>2</t>
    </r>
  </si>
  <si>
    <t>Előre-gyártott beton szegélykő</t>
  </si>
  <si>
    <t>DN300 csatorna</t>
  </si>
  <si>
    <t>0,5×0,5 víznyelőakna</t>
  </si>
  <si>
    <t>Elektromos földkábel, 0,4 kV-os</t>
  </si>
  <si>
    <t>Távközlési alépítmény</t>
  </si>
  <si>
    <t>Vízvezeték, DN100-150</t>
  </si>
  <si>
    <t>Távhő vezeték vb. védőcsatornában</t>
  </si>
  <si>
    <r>
      <t>m</t>
    </r>
    <r>
      <rPr>
        <b/>
        <vertAlign val="superscript"/>
        <sz val="12"/>
        <rFont val="Times New Roman"/>
        <family val="1"/>
      </rPr>
      <t>3</t>
    </r>
  </si>
  <si>
    <t>készl.</t>
  </si>
  <si>
    <t>Geodéziai bemérés és megvalósulási térkép, helyszínrajz készítés a vízjogi üzemeltetési engedélyhez szükséges formában (18/96 KHVM)</t>
  </si>
  <si>
    <t>Az elkészült csatorna átadás előtti kitisztítása</t>
  </si>
  <si>
    <t>8.1</t>
  </si>
  <si>
    <t>8.2.1</t>
  </si>
  <si>
    <t>8.2.2</t>
  </si>
  <si>
    <t>8.3.1</t>
  </si>
  <si>
    <t>8.3.2</t>
  </si>
  <si>
    <t>Kiemelt és süllyesztett szegélyek bontás. Bontott anyag szállító járműre rakása és elszállítása törmelék lerakóhelyre</t>
  </si>
  <si>
    <t>8.4.1</t>
  </si>
  <si>
    <t>8.4.2</t>
  </si>
  <si>
    <t>8.4.3</t>
  </si>
  <si>
    <t>8.5</t>
  </si>
  <si>
    <t>8.6</t>
  </si>
  <si>
    <t>8.5.1</t>
  </si>
  <si>
    <t>8.5.2</t>
  </si>
  <si>
    <t>8.5.3</t>
  </si>
  <si>
    <t>8.5.4</t>
  </si>
  <si>
    <r>
      <t xml:space="preserve">Közműkeresztezések </t>
    </r>
    <r>
      <rPr>
        <b/>
        <sz val="10"/>
        <rFont val="Arial Narrow"/>
        <family val="2"/>
      </rPr>
      <t>(vezetékek felfüggesztése, üzembiztosítása)</t>
    </r>
  </si>
  <si>
    <r>
      <t>Aknák</t>
    </r>
    <r>
      <rPr>
        <b/>
        <sz val="10"/>
        <rFont val="Arial Narrow"/>
        <family val="2"/>
      </rPr>
      <t xml:space="preserve"> és csatorna</t>
    </r>
    <r>
      <rPr>
        <sz val="10"/>
        <rFont val="Arial Narrow"/>
        <family val="2"/>
      </rPr>
      <t xml:space="preserve"> törmelékre bontása munkaárokban. Bontott anyag szállító járműre rakása és elszállítása törmelék lerakóhelyre. Bontott anyag szállító járműre rakása és elszállítása törmelék lerakóhelyre</t>
    </r>
  </si>
  <si>
    <r>
      <t>Önkormányzat</t>
    </r>
    <r>
      <rPr>
        <sz val="10"/>
        <rFont val="Arial Narrow"/>
        <family val="2"/>
      </rPr>
      <t xml:space="preserve"> kezelésében lévő úton</t>
    </r>
  </si>
  <si>
    <r>
      <t>Aszfalt burkolatú</t>
    </r>
    <r>
      <rPr>
        <b/>
        <i/>
        <sz val="10"/>
        <rFont val="Arial Narrow"/>
        <family val="2"/>
      </rPr>
      <t xml:space="preserve"> út, térkő</t>
    </r>
    <r>
      <rPr>
        <sz val="10"/>
        <rFont val="Arial Narrow"/>
        <family val="2"/>
      </rPr>
      <t>és fűbeton</t>
    </r>
    <r>
      <rPr>
        <b/>
        <i/>
        <sz val="10"/>
        <rFont val="Arial Narrow"/>
        <family val="2"/>
      </rPr>
      <t xml:space="preserve"> burkolat bontása</t>
    </r>
    <r>
      <rPr>
        <sz val="10"/>
        <rFont val="Arial Narrow"/>
        <family val="2"/>
      </rPr>
      <t xml:space="preserve"> az alaprétegekkel együtt, Bontott anyag szállító járműre rakása és elszállítása törmelék lerakóhelyre</t>
    </r>
  </si>
  <si>
    <t>8.7</t>
  </si>
  <si>
    <t>8.8</t>
  </si>
  <si>
    <t>8.9</t>
  </si>
  <si>
    <t>8.10</t>
  </si>
  <si>
    <t>8.11</t>
  </si>
  <si>
    <r>
      <rPr>
        <b/>
        <sz val="10"/>
        <color indexed="8"/>
        <rFont val="Arial Narrow"/>
        <family val="2"/>
      </rPr>
      <t xml:space="preserve">Köralakú tisztítóakna </t>
    </r>
    <r>
      <rPr>
        <sz val="10"/>
        <color indexed="8"/>
        <rFont val="Arial Narrow"/>
        <family val="2"/>
      </rPr>
      <t>építése meglévő csatornára</t>
    </r>
    <r>
      <rPr>
        <sz val="11"/>
        <rFont val="Arial Narrow"/>
        <family val="2"/>
      </rPr>
      <t>, DN300 beton csőhöz, monolit aknakamrával, akna-hágcsókkal, öv. Fedlappal, DN600; nehéz öv. fedlap és keret (D400); 1,0 m átm. monolit/előregyártott beton aknakamrával.</t>
    </r>
  </si>
  <si>
    <r>
      <rPr>
        <b/>
        <sz val="10"/>
        <color indexed="8"/>
        <rFont val="Arial Narrow"/>
        <family val="2"/>
      </rPr>
      <t>Köralakú víznyelőakna</t>
    </r>
    <r>
      <rPr>
        <sz val="10"/>
        <color indexed="8"/>
        <rFont val="Arial Narrow"/>
        <family val="2"/>
      </rPr>
      <t xml:space="preserve"> 1,0 m mély, </t>
    </r>
    <r>
      <rPr>
        <sz val="10"/>
        <rFont val="Arial Narrow"/>
        <family val="2"/>
      </rPr>
      <t>KG-PVC csőhöz BEGU 480×480 mm-es öv. víznyelőrács (D400), VNYR 450 mm belméretű előregyártott elemekből</t>
    </r>
  </si>
  <si>
    <r>
      <rPr>
        <b/>
        <sz val="10"/>
        <color indexed="8"/>
        <rFont val="Arial Narrow"/>
        <family val="2"/>
      </rPr>
      <t>Folyóka elemek részére beton alap</t>
    </r>
    <r>
      <rPr>
        <sz val="10"/>
        <color indexed="8"/>
        <rFont val="Arial Narrow"/>
        <family val="2"/>
      </rPr>
      <t>, beton ágyazat, Beton C16/20-XC3-16-F2 és megtámasztás készítése</t>
    </r>
  </si>
  <si>
    <t>8.12</t>
  </si>
  <si>
    <t>Hauraton Faserfix Standard 100 rés fedlap vagy ezzel műszakilag egyenértékű termék (0,5 m), Rés fedlap elhelyezése vonalmenti folyókára, HAURATON asszimetrikus rés fedlap, C250 terhelési osztályra, rés magassága: 160 mm, rés szélessége: 12,5 mm, horganyzott, 500/1000 mm; Cikkszám: 5775/5776</t>
  </si>
  <si>
    <t>8.13</t>
  </si>
  <si>
    <t>8.15</t>
  </si>
  <si>
    <t>8.16</t>
  </si>
  <si>
    <t>8.17</t>
  </si>
  <si>
    <r>
      <t>Közmű üzemeltetők</t>
    </r>
    <r>
      <rPr>
        <b/>
        <sz val="10"/>
        <rFont val="Arial Narrow"/>
        <family val="2"/>
      </rPr>
      <t xml:space="preserve"> szakfelügyelet</t>
    </r>
    <r>
      <rPr>
        <sz val="10"/>
        <rFont val="Arial Narrow"/>
        <family val="2"/>
      </rPr>
      <t>ének biztosítása</t>
    </r>
  </si>
  <si>
    <r>
      <t>Csatornaépítés alatti</t>
    </r>
    <r>
      <rPr>
        <b/>
        <sz val="10"/>
        <rFont val="Arial Narrow"/>
        <family val="2"/>
      </rPr>
      <t xml:space="preserve"> ideiglenes forgalom korlátozás engedélyeztetése, kiépítése, </t>
    </r>
    <r>
      <rPr>
        <sz val="10"/>
        <rFont val="Arial Narrow"/>
        <family val="2"/>
      </rPr>
      <t>fenntartása, Ideiglenes forgalom korlátozás</t>
    </r>
  </si>
  <si>
    <r>
      <rPr>
        <b/>
        <sz val="10"/>
        <color indexed="8"/>
        <rFont val="Arial Narrow"/>
        <family val="2"/>
      </rPr>
      <t>Burkolat helyreállítás</t>
    </r>
    <r>
      <rPr>
        <sz val="10"/>
        <color indexed="8"/>
        <rFont val="Arial Narrow"/>
        <family val="2"/>
      </rPr>
      <t xml:space="preserve"> csatorna építés után, Sávos burkolathelyreállítás helyi, Gödöllői Önkormányzat kezelésében lévő úton, a csatornaépítések helyén.
20 cm Homokos kavics ágyazat - 6,5 m3
20 cm C12/15-F1 földnedves alapbeton - 6,5 m3
7 cm vtg. AC-22 alapréteg - 2,3 m3
4 cm vtg. AC-22 kopóréteg - 1,3 m3</t>
    </r>
  </si>
  <si>
    <t>8.14</t>
  </si>
  <si>
    <r>
      <rPr>
        <b/>
        <sz val="10"/>
        <color indexed="8"/>
        <rFont val="Arial Narrow"/>
        <family val="2"/>
      </rPr>
      <t xml:space="preserve">HAURATON FASERFIX Super 100 KS folyóka elem építése </t>
    </r>
    <r>
      <rPr>
        <sz val="10"/>
        <color indexed="8"/>
        <rFont val="Arial Narrow"/>
        <family val="2"/>
      </rPr>
      <t>az ívekben félbevágott 0,5 m-es elemekből,
Rozsdamentes acél homlokfal - 1 db
0105 lejtés nélküli 0,5 m hosszú idom - 8 db
1-9 saját lejtésű 1,0 m hosszú idom - 9 db
01005 lejtés nélküli 0,5 m hosszú idom - 1 db
010 lejtés nélküli 1,0 m hosszú idom - 1 db
10-14 saját lejtésű 1,0 m hosszú idom - 5 db
015 lejtés nélküli 1,0 m hosszú idom - 1 db
15-19 saját lejtésű 1,0 m hosszú idom - 5 db
020 lejtés nélküli 1,0 m hosszú idom - 1 db
20 saját lejtésű 1,0 m hosszú idom - 1 db
Összefolyó idom 0,5 m hosszú - 1 db</t>
    </r>
  </si>
  <si>
    <r>
      <t xml:space="preserve">Uaz, mint előző tétel, de
</t>
    </r>
    <r>
      <rPr>
        <sz val="10"/>
        <color indexed="8"/>
        <rFont val="Arial Narrow"/>
        <family val="2"/>
      </rPr>
      <t xml:space="preserve">120°-os ágyazat homokból / helyi anyagból - 1 m3
Vízszintes zártsorú dúcolás - 18,2 m2
Földkiemelés 1,50 m-ig - 7,2 m3
Földkiemelés 1,50 m alatt - 1,2 m3
1,0 m-es DN300 beton csőcsonk - 2 db
DN300 beton csatornacső - </t>
    </r>
  </si>
  <si>
    <r>
      <rPr>
        <b/>
        <sz val="10"/>
        <color indexed="8"/>
        <rFont val="Arial Narrow"/>
        <family val="2"/>
      </rPr>
      <t xml:space="preserve">Csatorna építés </t>
    </r>
    <r>
      <rPr>
        <b/>
        <sz val="10"/>
        <rFont val="Arial Narrow"/>
        <family val="2"/>
      </rPr>
      <t>dúcolt munkaárokban</t>
    </r>
    <r>
      <rPr>
        <sz val="10"/>
        <rFont val="Arial Narrow"/>
        <family val="2"/>
      </rPr>
      <t>, földkiemeléssel, homokágyazattal, visszatöltéssel, tömörítéssel, munkaárok mintakeresztszelvény szerint, a keresztező közművek környezetében kézi földmunkával, vízzárósági próbával  aknába kötve, I-IV. fejtési oszt. földkiemelés, a kitermelt talaj el-, visszaszállítása ideiglenes és végleges depóniába; 
120°-os ágyazat homokból / helyi anyagból 300 mm csőzóna homokos-kavicsból / helyi anyagból - 2,8 m3
Vízszintes zártsorú dúcolás; Víztelenítés nélkül; - 32 m2
Földkiemelés 1,50 m-ig - 17,5 m3
1,0 m-es DN200 KG-PVC cső - 2 db
DN200 KG-FP aknabekötő idom - 2 db
1,0 m-es DN300 beton csőcsonk - 2 db
DN200 KG-PVC SN8 tokos homogénfalú csatornacső</t>
    </r>
  </si>
  <si>
    <t>ÉPÍTÉSI MUNKÁK - ELEKTROMOS RENDSZEREK</t>
  </si>
  <si>
    <t>Gömbcsap fém 1" menetes kötéssel, vízgépészeti aknában elhelyezve, készre szerelve</t>
  </si>
  <si>
    <t>Visszacsapó szelep fém 1" menetes kötéssel, vízgépészeti aknában elhelyezve, készre szerelve</t>
  </si>
  <si>
    <t>ÉPÍTÉSI MUNKÁK - SZÖKŐKÚT VÍZGÉPÉSZET, IVÓKÚT KORSZERŰSÍTÉSE</t>
  </si>
  <si>
    <t>ÉPÍTÉSI MUNKÁK - SZÖKŐKÚT VÍZGÉPÉSZET,  IVÓKÚT KORSZERŰSÍTÉS</t>
  </si>
  <si>
    <t>SZÖKŐKÚTTAL ÉS IVÓKÚTTAL KAPCSOLATOS VÍZGÉPÉSZETI TÉTELEK</t>
  </si>
  <si>
    <t>Ivókút korszerűsítés</t>
  </si>
  <si>
    <t>Szökőkút vízgépészete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</si>
  <si>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</si>
  <si>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</si>
  <si>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</si>
  <si>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</si>
  <si>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</si>
  <si>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</si>
  <si>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</si>
  <si>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</si>
  <si>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</si>
  <si>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</si>
  <si>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</si>
  <si>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</si>
  <si>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</si>
  <si>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</si>
  <si>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</si>
  <si>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</si>
  <si>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</si>
  <si>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</si>
  <si>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</si>
  <si>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</si>
  <si>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6.1.21</t>
  </si>
  <si>
    <t>6.1.22</t>
  </si>
  <si>
    <t>6.1.23</t>
  </si>
  <si>
    <t>6.1.24</t>
  </si>
  <si>
    <t>6.1.25</t>
  </si>
  <si>
    <t>6.1.26</t>
  </si>
  <si>
    <t>6.1.27</t>
  </si>
  <si>
    <t>6.1.28</t>
  </si>
  <si>
    <t>6.1.29</t>
  </si>
  <si>
    <t>6.1.30</t>
  </si>
  <si>
    <t>6.1.31</t>
  </si>
  <si>
    <t>6.1.32</t>
  </si>
  <si>
    <t>6.1.33</t>
  </si>
  <si>
    <t>6.1.34</t>
  </si>
  <si>
    <t>6.1.35</t>
  </si>
  <si>
    <t>6.1.36</t>
  </si>
  <si>
    <t>6.1.37</t>
  </si>
  <si>
    <t>6.1.38</t>
  </si>
  <si>
    <t>6.2.1</t>
  </si>
  <si>
    <t>Bontás, meglévő ivókút vízvezeték bontása, ivókúttól vízmérő aknáig L=22m</t>
  </si>
  <si>
    <t>KPE 25 P-10 cső és fittingek vízmérő aknában szabadon szerelve, gumis bilincs megfogással, aknán kívül tömörített homokágyban az ivókútig meglévő-elbontandó vezeték helyén vezetve, bekötéssekel együtt készre szerelve</t>
  </si>
  <si>
    <t>Ivókút elzáró és leürítő szerelvény cseréje vízmérő aknában, meglévővel azonos méretben</t>
  </si>
  <si>
    <t>Szakaszos és hálózati nyomás- és tömörségi próba d32mm külső átmérőig</t>
  </si>
  <si>
    <t>Átadás előtt, ivókútból vízmintavétel és vízminőség vizsgálat elvégzése, akkreditált minőségvizsgáló laborban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</si>
  <si>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</si>
  <si>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</si>
  <si>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</si>
  <si>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</si>
  <si>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</si>
  <si>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</si>
  <si>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</si>
  <si>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</si>
  <si>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</si>
  <si>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</si>
  <si>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</si>
  <si>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</si>
  <si>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</si>
  <si>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4.4</t>
  </si>
  <si>
    <t>Automata öntözőrendszer építése</t>
  </si>
  <si>
    <t>Kiemelt föld elszállítása, lerakási díjjal együtt</t>
  </si>
  <si>
    <t>Védőcső fektetése KG PVC 110 burkolat, szegély és támfal alatt</t>
  </si>
  <si>
    <t>Nyomóvezeték fektetése KPE 40 - P10, idomokkal együtt, készre szerelve</t>
  </si>
  <si>
    <t>Nyomóvezeték fektetése KPE 32 - P10, idomokkal együtt, készre szerelve</t>
  </si>
  <si>
    <t>Nyomóvezeték fektetése KPE 25 - P10, idomokkal együtt, készre szerelve</t>
  </si>
  <si>
    <t xml:space="preserve">XFD 16/1.1/33 PE nyomáskompenzált csepegtető cső fektetése rögzítéssel, idomokkal szerelve XFD 16/33 PE Rain-Bird csepegtetőcső, átmérő: 16 mm fektetése kéreg őrlemény alá, szerelése kötő idomokkal, 2 méterente leszúró tüskékkel rögzítve </t>
  </si>
  <si>
    <t>10 cm kiemelkedésű spray (1804 tip.) szórófej 1/2"bekötőidomokkal, VAN fúvókával készre szerelve</t>
  </si>
  <si>
    <t>10 cm kiemelkedésű spray (1804 tip.) szórófej 1/2"bekötőidomokkal, rotary fúvókával készre szerelve</t>
  </si>
  <si>
    <t>Műanyag, lassú zárású mágnesszelep, átfolyás szabályzóval, DV100-F, elágazó és csatlakozó idomokkal együtt, készre szerelve</t>
  </si>
  <si>
    <t>Nyomáscsökkentő szűrő egység, PRF-100-RBY típus d1" kötő idomokkal, 75 mikronos szűrő kötő idomokkal együtt, készre szerelve</t>
  </si>
  <si>
    <t>300 (360) x 435 (500) x m:310 szögletes szelepház (VB 1419) nagyszilárdságú PE-ből zöld tetővel</t>
  </si>
  <si>
    <t>Gömbcsap fém 1" menetes kötéssel,  öntözés főelzáró gömbcsap, hálózati vízcsatlakozásnál elhelyezve, készre szerelve</t>
  </si>
  <si>
    <t>Gömbcsap tömlővéges, fém 3/4", öntözőrendszer víztelenítésére, hálózati vízcsatlakozásnál elhelyezve, szereléssel együtt, készre szerelve</t>
  </si>
  <si>
    <t>Visszacsapó szelep fém 1" menetes kötéssel, hálózati vízcsatlakozásnál elhelyezve, készre szerelve</t>
  </si>
  <si>
    <t>MOM MNK25 locsolási mellékvízmérő, vízjáték gépészeti aknájában elhelyezve, készre szerelve</t>
  </si>
  <si>
    <t xml:space="preserve">Időkapcsoló ESP M RainBird 8 körös 4 körös bővítő modullal épület alagsorában falon elhelyezve, 220/24 V hálózati feszültségről </t>
  </si>
  <si>
    <t>Esőérzékelő oszlopra szerelve, RSD-Bex típus, elektromos bekötés kialakításával időkapcsolóhoz</t>
  </si>
  <si>
    <t>Öntözés vezérlő kábel, kettősen szigetelt kábel fektetése zöld terülteten, vízmentes csatlakozásokkal, védőcsőben vezetve, 24V-os jel átvitelére időkapcsoló és mágnesszelep között</t>
  </si>
  <si>
    <t>Csatlakozás épület öntözés vezeték kiállására, vízjáték gépészeti aknájában</t>
  </si>
  <si>
    <t>Szakaszos és hálózati nyomás- és tömörségi próba d63mm külső átmérőig</t>
  </si>
  <si>
    <t>Szükséges faláttörések kialakítása és szakági szigetelés tervek szerinti szigetelése, helyreállítása</t>
  </si>
  <si>
    <t>9.0</t>
  </si>
  <si>
    <t>ELEKTROMOS RENDSZEREKKEL KAPCSOLATOS TÉTELEK</t>
  </si>
  <si>
    <t>Fényvető fészkek kialakítása</t>
  </si>
  <si>
    <t>Elbontott anyagok elszállítása, előírányzat</t>
  </si>
  <si>
    <t>Földkitermelés (I. - IV. osztály)</t>
  </si>
  <si>
    <t>Föld és egyéb törmelék elszállítása</t>
  </si>
  <si>
    <t>Homokágy készítése 20 cm vastagságban</t>
  </si>
  <si>
    <t>Föld visszatöltés tömörítéssel</t>
  </si>
  <si>
    <t>Talajtömörségi vizsgálat</t>
  </si>
  <si>
    <t>KPE védőcső, 40 mm átmérőjű (P-6), beszerelése falba</t>
  </si>
  <si>
    <t>FXKVR védőcső, 40 mm átmérőjű (P-6), elhelyezése kábelárokban</t>
  </si>
  <si>
    <t>Védőcső végének lezárása</t>
  </si>
  <si>
    <t>NYY-J 0,6/1 kV 3x2,5RE mm2 PVC szigetelésű, tömör körszelvényű, réz vezetőjű kábel (Szökúkút betáp + oszlop felszálló vezeték)</t>
  </si>
  <si>
    <t>NYY-J 0,6/1 kV 3x1,5RE mm2 PVC szigetelésű, tömör körszelvényű, réz vezetőjű kábel</t>
  </si>
  <si>
    <t>KIF kábel üzembe helyezése előtti mérése</t>
  </si>
  <si>
    <t>Kábel erek színjelölése zsugorcsővel</t>
  </si>
  <si>
    <t>készlet</t>
  </si>
  <si>
    <t>Kábelfektetés árokba, védőcsőbe</t>
  </si>
  <si>
    <t>Műanyag kábeljelző szalag</t>
  </si>
  <si>
    <t>kg</t>
  </si>
  <si>
    <t>Műanyag kábeljelző szalag elhelyezése kábelárokban</t>
  </si>
  <si>
    <t>Közvilágítási lámpatest (magas) leszerelése</t>
  </si>
  <si>
    <t>CLAUDIA ST250W lámpatest, hagyományos szerelvényekkel, 10A-es belső biztósítóval, világítástechnikai számítás szerinti foglalatállással, felszerelése meglévő lámpakarra</t>
  </si>
  <si>
    <t>Fényforrás, SON-T 250W</t>
  </si>
  <si>
    <t>IMPACT  Medio 10W LED talajba (betonfalba) süllyeszthető fényvető, 2A-es biztosítóval, beépítőkerettel, telepítve, bekötve (egy tömszelencével)</t>
  </si>
  <si>
    <t>PAGURO föld alatti kötődoboz, szerelve</t>
  </si>
  <si>
    <t>Meglévő szerelvénylap cseréje GURO 1261/91530, 2xE27 6A bizt. L5.6 oszlopban</t>
  </si>
  <si>
    <t>Meglévő szerelvénylap cseréje GURO 1261/91530, 1xE27 10A bizt. L 9.8 kandeláberben</t>
  </si>
  <si>
    <t>Rúdföldelő, Ø 18mm, kőtörőcsúccsal, záróelemmel, 3m hosszú köracél, telepítése L5.6 oszlophoz</t>
  </si>
  <si>
    <t>Próbavilágítás megrendelése</t>
  </si>
  <si>
    <t>Kosaras gépkocsi gépóra díja</t>
  </si>
  <si>
    <t>óra</t>
  </si>
  <si>
    <t>Fénymérés, jegyzőkönyv készítése</t>
  </si>
  <si>
    <t>Geodéziai bemérés és jegyzőkönyv készítés</t>
  </si>
  <si>
    <t>Megvalósulási dokumentáció készítése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</si>
  <si>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</si>
  <si>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</si>
  <si>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</si>
  <si>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</si>
  <si>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</si>
  <si>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</si>
  <si>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</si>
  <si>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</si>
  <si>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</si>
  <si>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</si>
  <si>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</si>
  <si>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</si>
  <si>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</si>
  <si>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</si>
  <si>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</si>
  <si>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</si>
  <si>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</si>
  <si>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</si>
  <si>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</si>
  <si>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</si>
  <si>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</si>
  <si>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</si>
  <si>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</si>
  <si>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</si>
  <si>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</si>
  <si>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</si>
  <si>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</si>
  <si>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</si>
  <si>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</si>
  <si>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</si>
  <si>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2.SZ. AKCIÓTERÜLET - TÉTELES ÁRAZATLAN KÖLTSÉGVETÉS KIÍRÁS</t>
  </si>
  <si>
    <t>Planténerek beépítése. 1100x1000x1000 mm, tűzihorganyzás után festett acél szerkezet (RAL 9011),Faszerkezetek Remmers vékonylazúrral 2x kezelve. 
(Sandgrau FT 20927), 40 mm vastag deszkázattal. Súly: 160 kg. Jav. típ.: Városszépítő - Urban</t>
  </si>
  <si>
    <t>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</si>
  <si>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</si>
  <si>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</si>
  <si>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</si>
  <si>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</si>
  <si>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</si>
  <si>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</si>
  <si>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</si>
  <si>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</si>
  <si>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</si>
  <si>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</si>
  <si>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</si>
  <si>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</si>
  <si>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4.5.13</t>
  </si>
  <si>
    <t>4.5.14</t>
  </si>
  <si>
    <t>4.5.15</t>
  </si>
  <si>
    <t>4.5.16</t>
  </si>
  <si>
    <t>4.5.17</t>
  </si>
  <si>
    <t>4.5.18</t>
  </si>
  <si>
    <t>4.5.19</t>
  </si>
  <si>
    <t>4.5.20</t>
  </si>
  <si>
    <t>4.5.21</t>
  </si>
  <si>
    <t>4.5.22</t>
  </si>
  <si>
    <t>4.5.23</t>
  </si>
  <si>
    <t>4.5.24</t>
  </si>
  <si>
    <t>4.5.25</t>
  </si>
  <si>
    <t>4.5.26</t>
  </si>
  <si>
    <t>4.5.27</t>
  </si>
  <si>
    <t>4.5.28</t>
  </si>
  <si>
    <t>4.5.29</t>
  </si>
  <si>
    <t>4.5.30</t>
  </si>
  <si>
    <t xml:space="preserve">Lombhullató faegyed ültetése 3xi., SF. KONT. 18/20, méretben és minőségben 1x1x1 méteres gödörbe, 3 oldali karózással, elasztikus rendszerrel rögzítve, törzs védelméről gondoskodva. Gyökérzet és lombkorona visszavágásával.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</si>
</sst>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&quot;Ft&quot;"/>
    <numFmt numFmtId="169" formatCode="#,##0&quot; Ft&quot;"/>
    <numFmt numFmtId="170" formatCode="0.0"/>
    <numFmt numFmtId="171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color indexed="8"/>
      <name val="Calibri"/>
      <family val="2"/>
    </font>
    <font>
      <sz val="12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12"/>
      <color indexed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0"/>
      <color indexed="8"/>
      <name val="Arial Narrow"/>
      <family val="2"/>
    </font>
    <font>
      <vertAlign val="superscript"/>
      <sz val="10"/>
      <color indexed="8"/>
      <name val="Times New Roman CE"/>
      <family val="0"/>
    </font>
    <font>
      <sz val="10"/>
      <color indexed="8"/>
      <name val="Times New Roman CE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 horizontal="left"/>
    </xf>
    <xf numFmtId="0" fontId="58" fillId="0" borderId="0" xfId="0" applyFont="1" applyFill="1" applyAlignment="1">
      <alignment/>
    </xf>
    <xf numFmtId="0" fontId="59" fillId="0" borderId="10" xfId="0" applyFont="1" applyFill="1" applyBorder="1" applyAlignment="1">
      <alignment horizontal="center" textRotation="90"/>
    </xf>
    <xf numFmtId="168" fontId="59" fillId="0" borderId="10" xfId="0" applyNumberFormat="1" applyFont="1" applyFill="1" applyBorder="1" applyAlignment="1">
      <alignment horizontal="center" textRotation="90"/>
    </xf>
    <xf numFmtId="168" fontId="59" fillId="0" borderId="10" xfId="0" applyNumberFormat="1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 horizontal="center" textRotation="90"/>
    </xf>
    <xf numFmtId="168" fontId="59" fillId="0" borderId="0" xfId="0" applyNumberFormat="1" applyFont="1" applyFill="1" applyBorder="1" applyAlignment="1">
      <alignment horizontal="center" textRotation="90"/>
    </xf>
    <xf numFmtId="168" fontId="59" fillId="0" borderId="0" xfId="0" applyNumberFormat="1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/>
    </xf>
    <xf numFmtId="168" fontId="59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59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5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4" fillId="0" borderId="1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8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68" fontId="5" fillId="0" borderId="20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wrapText="1"/>
    </xf>
    <xf numFmtId="0" fontId="60" fillId="0" borderId="21" xfId="0" applyFont="1" applyFill="1" applyBorder="1" applyAlignment="1">
      <alignment wrapText="1"/>
    </xf>
    <xf numFmtId="0" fontId="59" fillId="0" borderId="22" xfId="0" applyFont="1" applyFill="1" applyBorder="1" applyAlignment="1">
      <alignment/>
    </xf>
    <xf numFmtId="168" fontId="59" fillId="0" borderId="22" xfId="0" applyNumberFormat="1" applyFont="1" applyFill="1" applyBorder="1" applyAlignment="1">
      <alignment horizontal="left"/>
    </xf>
    <xf numFmtId="168" fontId="60" fillId="0" borderId="23" xfId="0" applyNumberFormat="1" applyFont="1" applyFill="1" applyBorder="1" applyAlignment="1">
      <alignment horizontal="left"/>
    </xf>
    <xf numFmtId="0" fontId="59" fillId="0" borderId="24" xfId="0" applyFont="1" applyFill="1" applyBorder="1" applyAlignment="1" quotePrefix="1">
      <alignment/>
    </xf>
    <xf numFmtId="0" fontId="59" fillId="0" borderId="25" xfId="0" applyFont="1" applyFill="1" applyBorder="1" applyAlignment="1">
      <alignment/>
    </xf>
    <xf numFmtId="168" fontId="59" fillId="0" borderId="25" xfId="0" applyNumberFormat="1" applyFont="1" applyFill="1" applyBorder="1" applyAlignment="1">
      <alignment horizontal="left"/>
    </xf>
    <xf numFmtId="168" fontId="59" fillId="0" borderId="26" xfId="0" applyNumberFormat="1" applyFont="1" applyFill="1" applyBorder="1" applyAlignment="1">
      <alignment horizontal="left"/>
    </xf>
    <xf numFmtId="0" fontId="60" fillId="0" borderId="20" xfId="0" applyFont="1" applyFill="1" applyBorder="1" applyAlignment="1">
      <alignment/>
    </xf>
    <xf numFmtId="0" fontId="59" fillId="0" borderId="20" xfId="0" applyFont="1" applyFill="1" applyBorder="1" applyAlignment="1">
      <alignment/>
    </xf>
    <xf numFmtId="168" fontId="59" fillId="0" borderId="20" xfId="0" applyNumberFormat="1" applyFont="1" applyFill="1" applyBorder="1" applyAlignment="1">
      <alignment horizontal="left"/>
    </xf>
    <xf numFmtId="49" fontId="59" fillId="0" borderId="20" xfId="0" applyNumberFormat="1" applyFont="1" applyFill="1" applyBorder="1" applyAlignment="1">
      <alignment/>
    </xf>
    <xf numFmtId="168" fontId="59" fillId="0" borderId="20" xfId="0" applyNumberFormat="1" applyFont="1" applyFill="1" applyBorder="1" applyAlignment="1">
      <alignment horizontal="left"/>
    </xf>
    <xf numFmtId="0" fontId="49" fillId="0" borderId="0" xfId="0" applyFont="1" applyFill="1" applyAlignment="1">
      <alignment/>
    </xf>
    <xf numFmtId="0" fontId="60" fillId="0" borderId="21" xfId="0" applyFont="1" applyFill="1" applyBorder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60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169" fontId="5" fillId="0" borderId="13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168" fontId="5" fillId="0" borderId="2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9" fillId="0" borderId="20" xfId="0" applyFont="1" applyFill="1" applyBorder="1" applyAlignment="1">
      <alignment horizontal="left" vertical="top" wrapText="1"/>
    </xf>
    <xf numFmtId="0" fontId="59" fillId="0" borderId="20" xfId="0" applyFont="1" applyFill="1" applyBorder="1" applyAlignment="1">
      <alignment horizontal="left" vertical="top" wrapText="1"/>
    </xf>
    <xf numFmtId="0" fontId="59" fillId="0" borderId="20" xfId="0" applyFont="1" applyFill="1" applyBorder="1" applyAlignment="1">
      <alignment/>
    </xf>
    <xf numFmtId="0" fontId="59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left" vertical="top" wrapText="1"/>
    </xf>
    <xf numFmtId="0" fontId="59" fillId="0" borderId="20" xfId="0" applyFont="1" applyFill="1" applyBorder="1" applyAlignment="1">
      <alignment wrapText="1"/>
    </xf>
    <xf numFmtId="49" fontId="59" fillId="0" borderId="27" xfId="0" applyNumberFormat="1" applyFont="1" applyFill="1" applyBorder="1" applyAlignment="1">
      <alignment/>
    </xf>
    <xf numFmtId="168" fontId="59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9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60" fillId="0" borderId="20" xfId="0" applyFont="1" applyFill="1" applyBorder="1" applyAlignment="1">
      <alignment horizontal="left" wrapText="1"/>
    </xf>
    <xf numFmtId="0" fontId="60" fillId="0" borderId="20" xfId="0" applyFont="1" applyFill="1" applyBorder="1" applyAlignment="1">
      <alignment wrapText="1"/>
    </xf>
    <xf numFmtId="0" fontId="61" fillId="0" borderId="29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left" vertical="top" wrapText="1"/>
    </xf>
    <xf numFmtId="0" fontId="61" fillId="0" borderId="3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top" wrapText="1"/>
    </xf>
    <xf numFmtId="0" fontId="60" fillId="0" borderId="21" xfId="0" applyFont="1" applyFill="1" applyBorder="1" applyAlignment="1">
      <alignment horizontal="left" wrapText="1"/>
    </xf>
    <xf numFmtId="0" fontId="60" fillId="0" borderId="22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140625" defaultRowHeight="15"/>
  <cols>
    <col min="1" max="4" width="9.140625" style="14" customWidth="1"/>
    <col min="5" max="5" width="31.57421875" style="14" customWidth="1"/>
    <col min="6" max="6" width="11.7109375" style="14" customWidth="1"/>
    <col min="7" max="7" width="3.7109375" style="14" customWidth="1"/>
    <col min="8" max="8" width="2.421875" style="14" customWidth="1"/>
    <col min="9" max="9" width="12.140625" style="14" customWidth="1"/>
    <col min="10" max="10" width="4.421875" style="14" customWidth="1"/>
    <col min="11" max="12" width="9.140625" style="14" customWidth="1"/>
    <col min="13" max="13" width="15.57421875" style="14" customWidth="1"/>
    <col min="14" max="16384" width="9.140625" style="14" customWidth="1"/>
  </cols>
  <sheetData>
    <row r="1" spans="1:10" ht="16.5" thickBot="1">
      <c r="A1" s="87" t="s">
        <v>80</v>
      </c>
      <c r="B1" s="88"/>
      <c r="C1" s="88"/>
      <c r="D1" s="88"/>
      <c r="E1" s="88"/>
      <c r="F1" s="88"/>
      <c r="G1" s="24"/>
      <c r="H1" s="24"/>
      <c r="I1" s="24"/>
      <c r="J1" s="25"/>
    </row>
    <row r="2" spans="1:10" ht="15.75">
      <c r="A2" s="89" t="s">
        <v>525</v>
      </c>
      <c r="B2" s="89"/>
      <c r="C2" s="89"/>
      <c r="D2" s="89"/>
      <c r="E2" s="89"/>
      <c r="F2" s="23"/>
      <c r="G2" s="26"/>
      <c r="H2" s="26"/>
      <c r="I2" s="26"/>
      <c r="J2" s="26"/>
    </row>
    <row r="3" spans="1:10" ht="15.75">
      <c r="A3" s="22"/>
      <c r="B3" s="23"/>
      <c r="C3" s="23"/>
      <c r="D3" s="23"/>
      <c r="E3" s="23"/>
      <c r="F3" s="23"/>
      <c r="G3" s="26"/>
      <c r="H3" s="26"/>
      <c r="I3" s="26"/>
      <c r="J3" s="26"/>
    </row>
    <row r="4" spans="1:10" ht="15.75">
      <c r="A4" s="90" t="s">
        <v>92</v>
      </c>
      <c r="B4" s="90"/>
      <c r="C4" s="90"/>
      <c r="D4" s="90"/>
      <c r="E4" s="63"/>
      <c r="F4" s="63"/>
      <c r="G4" s="26"/>
      <c r="H4" s="26"/>
      <c r="I4" s="26"/>
      <c r="J4" s="26"/>
    </row>
    <row r="5" spans="1:10" ht="7.5" customHeigh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2:10" ht="15.75">
      <c r="B6" s="27"/>
      <c r="C6" s="27"/>
      <c r="D6" s="27"/>
      <c r="E6" s="27"/>
      <c r="F6" s="27"/>
      <c r="G6" s="27"/>
      <c r="H6" s="27"/>
      <c r="I6" s="27"/>
      <c r="J6" s="27"/>
    </row>
    <row r="7" spans="1:10" ht="15.75">
      <c r="A7" s="27" t="s">
        <v>87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.75">
      <c r="A8" s="28"/>
      <c r="B8" s="29"/>
      <c r="C8" s="29"/>
      <c r="D8" s="29"/>
      <c r="E8" s="29"/>
      <c r="F8" s="29" t="s">
        <v>70</v>
      </c>
      <c r="G8" s="30"/>
      <c r="H8" s="29"/>
      <c r="I8" s="29" t="s">
        <v>71</v>
      </c>
      <c r="J8" s="30"/>
    </row>
    <row r="9" spans="1:10" ht="8.25" customHeight="1">
      <c r="A9" s="16"/>
      <c r="B9" s="16"/>
      <c r="C9" s="16"/>
      <c r="D9" s="16"/>
      <c r="E9" s="16"/>
      <c r="F9" s="17"/>
      <c r="G9" s="16"/>
      <c r="H9" s="18"/>
      <c r="I9" s="17"/>
      <c r="J9" s="16"/>
    </row>
    <row r="10" spans="1:10" ht="9" customHeight="1">
      <c r="A10" s="62"/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6.5">
      <c r="A11" s="31" t="s">
        <v>72</v>
      </c>
      <c r="B11" s="32" t="s">
        <v>78</v>
      </c>
      <c r="C11" s="33"/>
      <c r="D11" s="33"/>
      <c r="E11" s="34"/>
      <c r="F11" s="35"/>
      <c r="G11" s="31" t="s">
        <v>73</v>
      </c>
      <c r="H11" s="18"/>
      <c r="I11" s="35"/>
      <c r="J11" s="31" t="s">
        <v>73</v>
      </c>
    </row>
    <row r="12" spans="1:10" ht="16.5">
      <c r="A12" s="31" t="s">
        <v>74</v>
      </c>
      <c r="B12" s="32" t="s">
        <v>77</v>
      </c>
      <c r="C12" s="33"/>
      <c r="D12" s="33"/>
      <c r="E12" s="34"/>
      <c r="F12" s="35"/>
      <c r="G12" s="31" t="s">
        <v>73</v>
      </c>
      <c r="H12" s="18"/>
      <c r="I12" s="35"/>
      <c r="J12" s="31" t="s">
        <v>73</v>
      </c>
    </row>
    <row r="13" spans="1:10" ht="16.5">
      <c r="A13" s="31" t="s">
        <v>75</v>
      </c>
      <c r="B13" s="32" t="s">
        <v>24</v>
      </c>
      <c r="C13" s="33"/>
      <c r="D13" s="33"/>
      <c r="E13" s="34"/>
      <c r="F13" s="35"/>
      <c r="G13" s="31" t="s">
        <v>73</v>
      </c>
      <c r="H13" s="18"/>
      <c r="I13" s="35"/>
      <c r="J13" s="31" t="s">
        <v>73</v>
      </c>
    </row>
    <row r="14" spans="1:10" ht="16.5">
      <c r="A14" s="31" t="s">
        <v>76</v>
      </c>
      <c r="B14" s="32" t="s">
        <v>13</v>
      </c>
      <c r="C14" s="33"/>
      <c r="D14" s="33"/>
      <c r="E14" s="34"/>
      <c r="F14" s="35"/>
      <c r="G14" s="31" t="s">
        <v>73</v>
      </c>
      <c r="H14" s="18"/>
      <c r="I14" s="35"/>
      <c r="J14" s="31" t="s">
        <v>73</v>
      </c>
    </row>
    <row r="15" spans="1:10" ht="16.5">
      <c r="A15" s="31" t="s">
        <v>79</v>
      </c>
      <c r="B15" s="32" t="s">
        <v>167</v>
      </c>
      <c r="C15" s="33"/>
      <c r="D15" s="33"/>
      <c r="E15" s="34"/>
      <c r="F15" s="35"/>
      <c r="G15" s="31" t="s">
        <v>73</v>
      </c>
      <c r="H15" s="18"/>
      <c r="I15" s="35"/>
      <c r="J15" s="31" t="s">
        <v>73</v>
      </c>
    </row>
    <row r="16" spans="1:10" ht="16.5">
      <c r="A16" s="31" t="s">
        <v>224</v>
      </c>
      <c r="B16" s="32" t="s">
        <v>376</v>
      </c>
      <c r="C16" s="33"/>
      <c r="D16" s="33"/>
      <c r="E16" s="34"/>
      <c r="F16" s="35"/>
      <c r="G16" s="31" t="s">
        <v>73</v>
      </c>
      <c r="H16" s="18"/>
      <c r="I16" s="35"/>
      <c r="J16" s="31" t="s">
        <v>73</v>
      </c>
    </row>
    <row r="17" spans="1:10" ht="16.5">
      <c r="A17" s="31" t="s">
        <v>225</v>
      </c>
      <c r="B17" s="32" t="s">
        <v>272</v>
      </c>
      <c r="C17" s="33"/>
      <c r="D17" s="33"/>
      <c r="E17" s="34"/>
      <c r="F17" s="35"/>
      <c r="G17" s="31" t="s">
        <v>73</v>
      </c>
      <c r="H17" s="18"/>
      <c r="I17" s="35"/>
      <c r="J17" s="31" t="s">
        <v>73</v>
      </c>
    </row>
    <row r="18" spans="1:10" ht="16.5">
      <c r="A18" s="31" t="s">
        <v>226</v>
      </c>
      <c r="B18" s="32" t="s">
        <v>316</v>
      </c>
      <c r="C18" s="33"/>
      <c r="D18" s="33"/>
      <c r="E18" s="34"/>
      <c r="F18" s="35"/>
      <c r="G18" s="31" t="s">
        <v>73</v>
      </c>
      <c r="H18" s="18"/>
      <c r="I18" s="35"/>
      <c r="J18" s="31" t="s">
        <v>73</v>
      </c>
    </row>
    <row r="19" spans="1:10" ht="16.5">
      <c r="A19" s="31" t="s">
        <v>227</v>
      </c>
      <c r="B19" s="32" t="s">
        <v>372</v>
      </c>
      <c r="C19" s="33"/>
      <c r="D19" s="33"/>
      <c r="E19" s="34"/>
      <c r="F19" s="35"/>
      <c r="G19" s="31" t="s">
        <v>73</v>
      </c>
      <c r="H19" s="18"/>
      <c r="I19" s="35"/>
      <c r="J19" s="31" t="s">
        <v>73</v>
      </c>
    </row>
    <row r="20" spans="1:10" ht="16.5">
      <c r="A20" s="31" t="s">
        <v>228</v>
      </c>
      <c r="B20" s="32" t="s">
        <v>50</v>
      </c>
      <c r="C20" s="33"/>
      <c r="D20" s="33"/>
      <c r="E20" s="34"/>
      <c r="F20" s="35"/>
      <c r="G20" s="31" t="s">
        <v>73</v>
      </c>
      <c r="H20" s="18"/>
      <c r="I20" s="35"/>
      <c r="J20" s="31" t="s">
        <v>73</v>
      </c>
    </row>
    <row r="21" spans="1:10" ht="17.25" thickBot="1">
      <c r="A21" s="16"/>
      <c r="B21" s="16"/>
      <c r="C21" s="16"/>
      <c r="D21" s="16"/>
      <c r="E21" s="16"/>
      <c r="F21" s="17"/>
      <c r="G21" s="16"/>
      <c r="H21" s="18"/>
      <c r="I21" s="17"/>
      <c r="J21" s="16"/>
    </row>
    <row r="22" spans="1:10" ht="16.5" thickBot="1">
      <c r="A22" s="36" t="s">
        <v>93</v>
      </c>
      <c r="B22" s="37"/>
      <c r="C22" s="37"/>
      <c r="D22" s="37"/>
      <c r="E22" s="37"/>
      <c r="F22" s="38"/>
      <c r="G22" s="39" t="s">
        <v>73</v>
      </c>
      <c r="H22" s="40"/>
      <c r="I22" s="38"/>
      <c r="J22" s="84" t="s">
        <v>73</v>
      </c>
    </row>
    <row r="23" spans="1:10" ht="16.5">
      <c r="A23" s="16"/>
      <c r="B23" s="16"/>
      <c r="C23" s="16"/>
      <c r="D23" s="16"/>
      <c r="E23" s="16"/>
      <c r="F23" s="17"/>
      <c r="G23" s="16"/>
      <c r="H23" s="18"/>
      <c r="I23" s="17"/>
      <c r="J23" s="16"/>
    </row>
    <row r="24" spans="1:10" ht="16.5">
      <c r="A24" s="16"/>
      <c r="B24" s="16"/>
      <c r="C24" s="16"/>
      <c r="D24" s="16"/>
      <c r="E24" s="16"/>
      <c r="F24" s="17"/>
      <c r="G24" s="16"/>
      <c r="H24" s="18"/>
      <c r="I24" s="17"/>
      <c r="J24" s="16"/>
    </row>
    <row r="29" ht="15">
      <c r="B29" s="41"/>
    </row>
    <row r="42" ht="73.5" customHeight="1"/>
  </sheetData>
  <sheetProtection/>
  <mergeCells count="3">
    <mergeCell ref="A1:F1"/>
    <mergeCell ref="A2:E2"/>
    <mergeCell ref="A4:D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0"/>
  <sheetViews>
    <sheetView view="pageBreakPreview" zoomScaleSheetLayoutView="100" workbookViewId="0" topLeftCell="A280">
      <selection activeCell="F300" sqref="F300"/>
    </sheetView>
  </sheetViews>
  <sheetFormatPr defaultColWidth="9.140625" defaultRowHeight="15"/>
  <cols>
    <col min="1" max="1" width="6.28125" style="14" customWidth="1"/>
    <col min="2" max="2" width="58.00390625" style="14" customWidth="1"/>
    <col min="3" max="3" width="6.140625" style="14" customWidth="1"/>
    <col min="4" max="4" width="5.421875" style="14" customWidth="1"/>
    <col min="5" max="5" width="31.57421875" style="14" customWidth="1"/>
    <col min="6" max="6" width="11.8515625" style="14" customWidth="1"/>
    <col min="7" max="8" width="9.140625" style="14" customWidth="1"/>
    <col min="9" max="9" width="12.140625" style="14" customWidth="1"/>
    <col min="10" max="16384" width="9.140625" style="14" customWidth="1"/>
  </cols>
  <sheetData>
    <row r="1" spans="1:6" ht="15" customHeight="1">
      <c r="A1" s="93" t="s">
        <v>80</v>
      </c>
      <c r="B1" s="93"/>
      <c r="C1" s="93"/>
      <c r="D1" s="93"/>
      <c r="E1" s="93"/>
      <c r="F1" s="93"/>
    </row>
    <row r="2" spans="1:6" ht="18" customHeight="1">
      <c r="A2" s="12" t="s">
        <v>232</v>
      </c>
      <c r="B2" s="12"/>
      <c r="C2" s="21"/>
      <c r="D2" s="12"/>
      <c r="E2" s="13"/>
      <c r="F2" s="13"/>
    </row>
    <row r="3" spans="1:6" ht="18" customHeight="1" thickBot="1">
      <c r="A3" s="64" t="s">
        <v>91</v>
      </c>
      <c r="B3" s="12"/>
      <c r="C3" s="21"/>
      <c r="D3" s="12"/>
      <c r="E3" s="13"/>
      <c r="F3" s="13"/>
    </row>
    <row r="4" spans="1:6" ht="47.25" customHeight="1" thickBot="1">
      <c r="A4" s="6" t="s">
        <v>15</v>
      </c>
      <c r="B4" s="6" t="s">
        <v>16</v>
      </c>
      <c r="C4" s="6" t="s">
        <v>17</v>
      </c>
      <c r="D4" s="6" t="s">
        <v>18</v>
      </c>
      <c r="E4" s="7" t="s">
        <v>19</v>
      </c>
      <c r="F4" s="8" t="s">
        <v>20</v>
      </c>
    </row>
    <row r="5" spans="1:6" ht="15">
      <c r="A5" s="42" t="s">
        <v>2</v>
      </c>
      <c r="B5" s="42" t="s">
        <v>78</v>
      </c>
      <c r="C5" s="43"/>
      <c r="D5" s="43"/>
      <c r="E5" s="44"/>
      <c r="F5" s="44"/>
    </row>
    <row r="6" spans="1:6" ht="20.25" customHeight="1">
      <c r="A6" s="65" t="s">
        <v>33</v>
      </c>
      <c r="B6" s="43" t="s">
        <v>11</v>
      </c>
      <c r="C6" s="43">
        <v>14</v>
      </c>
      <c r="D6" s="43" t="s">
        <v>0</v>
      </c>
      <c r="E6" s="44"/>
      <c r="F6" s="44"/>
    </row>
    <row r="7" spans="1:6" ht="35.25" customHeight="1">
      <c r="A7" s="65" t="s">
        <v>32</v>
      </c>
      <c r="B7" s="66" t="s">
        <v>125</v>
      </c>
      <c r="C7" s="43">
        <v>5</v>
      </c>
      <c r="D7" s="43" t="s">
        <v>0</v>
      </c>
      <c r="E7" s="44"/>
      <c r="F7" s="44"/>
    </row>
    <row r="8" spans="1:6" ht="29.25" customHeight="1">
      <c r="A8" s="65" t="s">
        <v>31</v>
      </c>
      <c r="B8" s="66" t="s">
        <v>42</v>
      </c>
      <c r="C8" s="43">
        <v>14</v>
      </c>
      <c r="D8" s="43" t="s">
        <v>0</v>
      </c>
      <c r="E8" s="44"/>
      <c r="F8" s="44"/>
    </row>
    <row r="9" spans="1:6" ht="15">
      <c r="A9" s="65" t="s">
        <v>30</v>
      </c>
      <c r="B9" s="2" t="s">
        <v>121</v>
      </c>
      <c r="C9" s="43">
        <v>1</v>
      </c>
      <c r="D9" s="43" t="s">
        <v>0</v>
      </c>
      <c r="E9" s="44"/>
      <c r="F9" s="44"/>
    </row>
    <row r="10" spans="1:6" ht="46.5" customHeight="1">
      <c r="A10" s="65" t="s">
        <v>28</v>
      </c>
      <c r="B10" s="67" t="s">
        <v>123</v>
      </c>
      <c r="C10" s="67">
        <v>1440</v>
      </c>
      <c r="D10" s="68" t="s">
        <v>22</v>
      </c>
      <c r="E10" s="69"/>
      <c r="F10" s="44"/>
    </row>
    <row r="11" spans="1:6" ht="45" customHeight="1">
      <c r="A11" s="65" t="s">
        <v>29</v>
      </c>
      <c r="B11" s="67" t="s">
        <v>159</v>
      </c>
      <c r="C11" s="70">
        <v>233</v>
      </c>
      <c r="D11" s="70" t="s">
        <v>62</v>
      </c>
      <c r="E11" s="71"/>
      <c r="F11" s="44"/>
    </row>
    <row r="12" spans="1:6" ht="26.25">
      <c r="A12" s="65" t="s">
        <v>34</v>
      </c>
      <c r="B12" s="67" t="s">
        <v>126</v>
      </c>
      <c r="C12" s="70">
        <f>874*0.05</f>
        <v>43.7</v>
      </c>
      <c r="D12" s="70" t="s">
        <v>23</v>
      </c>
      <c r="E12" s="71"/>
      <c r="F12" s="44"/>
    </row>
    <row r="13" spans="1:6" ht="15">
      <c r="A13" s="65" t="s">
        <v>35</v>
      </c>
      <c r="B13" s="45" t="s">
        <v>88</v>
      </c>
      <c r="C13" s="70">
        <v>10</v>
      </c>
      <c r="D13" s="70" t="s">
        <v>1</v>
      </c>
      <c r="E13" s="71"/>
      <c r="F13" s="44"/>
    </row>
    <row r="14" spans="1:6" ht="15">
      <c r="A14" s="65" t="s">
        <v>36</v>
      </c>
      <c r="B14" s="45" t="s">
        <v>134</v>
      </c>
      <c r="C14" s="70">
        <f>14+45+11.5</f>
        <v>70.5</v>
      </c>
      <c r="D14" s="70" t="s">
        <v>82</v>
      </c>
      <c r="E14" s="71"/>
      <c r="F14" s="44"/>
    </row>
    <row r="15" spans="1:6" ht="26.25">
      <c r="A15" s="65" t="s">
        <v>25</v>
      </c>
      <c r="B15" s="72" t="s">
        <v>124</v>
      </c>
      <c r="C15" s="70">
        <v>2</v>
      </c>
      <c r="D15" s="70" t="s">
        <v>0</v>
      </c>
      <c r="E15" s="71"/>
      <c r="F15" s="44"/>
    </row>
    <row r="16" spans="1:6" ht="26.25">
      <c r="A16" s="65" t="s">
        <v>26</v>
      </c>
      <c r="B16" s="67" t="s">
        <v>81</v>
      </c>
      <c r="C16" s="70">
        <v>38</v>
      </c>
      <c r="D16" s="70" t="s">
        <v>1</v>
      </c>
      <c r="E16" s="71"/>
      <c r="F16" s="44"/>
    </row>
    <row r="17" spans="1:6" ht="33.75" customHeight="1">
      <c r="A17" s="65" t="s">
        <v>44</v>
      </c>
      <c r="B17" s="67" t="s">
        <v>84</v>
      </c>
      <c r="C17" s="43">
        <v>3</v>
      </c>
      <c r="D17" s="43" t="s">
        <v>0</v>
      </c>
      <c r="E17" s="44"/>
      <c r="F17" s="44"/>
    </row>
    <row r="18" spans="1:6" ht="20.25" customHeight="1">
      <c r="A18" s="65" t="s">
        <v>45</v>
      </c>
      <c r="B18" s="67" t="s">
        <v>127</v>
      </c>
      <c r="C18" s="43">
        <v>4</v>
      </c>
      <c r="D18" s="43" t="s">
        <v>0</v>
      </c>
      <c r="E18" s="44"/>
      <c r="F18" s="44"/>
    </row>
    <row r="19" spans="1:6" ht="29.25" customHeight="1">
      <c r="A19" s="65" t="s">
        <v>46</v>
      </c>
      <c r="B19" s="67" t="s">
        <v>160</v>
      </c>
      <c r="C19" s="43">
        <v>90</v>
      </c>
      <c r="D19" s="70" t="s">
        <v>23</v>
      </c>
      <c r="E19" s="44"/>
      <c r="F19" s="44"/>
    </row>
    <row r="20" spans="1:6" ht="15">
      <c r="A20" s="65" t="s">
        <v>47</v>
      </c>
      <c r="B20" s="67" t="s">
        <v>120</v>
      </c>
      <c r="C20" s="43">
        <f>12.8+41.7+23.4+36+36.3+19+6</f>
        <v>175.2</v>
      </c>
      <c r="D20" s="70" t="s">
        <v>1</v>
      </c>
      <c r="E20" s="44"/>
      <c r="F20" s="44"/>
    </row>
    <row r="21" spans="1:6" ht="15">
      <c r="A21" s="65" t="s">
        <v>48</v>
      </c>
      <c r="B21" s="67" t="s">
        <v>122</v>
      </c>
      <c r="C21" s="43">
        <f>27.4+31+12+46+6</f>
        <v>122.4</v>
      </c>
      <c r="D21" s="70" t="s">
        <v>1</v>
      </c>
      <c r="E21" s="44"/>
      <c r="F21" s="44"/>
    </row>
    <row r="22" spans="1:6" ht="15">
      <c r="A22" s="65" t="s">
        <v>128</v>
      </c>
      <c r="B22" s="67" t="s">
        <v>86</v>
      </c>
      <c r="C22" s="43">
        <v>1</v>
      </c>
      <c r="D22" s="70" t="s">
        <v>0</v>
      </c>
      <c r="E22" s="44"/>
      <c r="F22" s="44"/>
    </row>
    <row r="23" spans="1:6" ht="15">
      <c r="A23" s="65" t="s">
        <v>130</v>
      </c>
      <c r="B23" s="67" t="s">
        <v>129</v>
      </c>
      <c r="C23" s="43">
        <v>2</v>
      </c>
      <c r="D23" s="70" t="s">
        <v>0</v>
      </c>
      <c r="E23" s="44"/>
      <c r="F23" s="44"/>
    </row>
    <row r="24" spans="1:6" ht="15">
      <c r="A24" s="65" t="s">
        <v>85</v>
      </c>
      <c r="B24" s="67" t="s">
        <v>131</v>
      </c>
      <c r="C24" s="43">
        <v>2</v>
      </c>
      <c r="D24" s="70" t="s">
        <v>0</v>
      </c>
      <c r="E24" s="44"/>
      <c r="F24" s="44"/>
    </row>
    <row r="25" spans="1:6" ht="15">
      <c r="A25" s="65" t="s">
        <v>133</v>
      </c>
      <c r="B25" s="67" t="s">
        <v>132</v>
      </c>
      <c r="C25" s="43">
        <v>8</v>
      </c>
      <c r="D25" s="70" t="s">
        <v>0</v>
      </c>
      <c r="E25" s="44"/>
      <c r="F25" s="44"/>
    </row>
    <row r="26" spans="1:6" ht="15">
      <c r="A26" s="65" t="s">
        <v>135</v>
      </c>
      <c r="B26" s="67" t="s">
        <v>136</v>
      </c>
      <c r="C26" s="43">
        <v>6</v>
      </c>
      <c r="D26" s="70" t="s">
        <v>1</v>
      </c>
      <c r="E26" s="44"/>
      <c r="F26" s="44"/>
    </row>
    <row r="27" spans="1:6" ht="15">
      <c r="A27" s="65" t="s">
        <v>138</v>
      </c>
      <c r="B27" s="67" t="s">
        <v>142</v>
      </c>
      <c r="C27" s="43">
        <v>6</v>
      </c>
      <c r="D27" s="70" t="s">
        <v>0</v>
      </c>
      <c r="E27" s="44"/>
      <c r="F27" s="44"/>
    </row>
    <row r="28" spans="1:6" ht="15">
      <c r="A28" s="1"/>
      <c r="B28" s="2"/>
      <c r="C28" s="2"/>
      <c r="D28" s="3"/>
      <c r="E28" s="4"/>
      <c r="F28" s="4"/>
    </row>
    <row r="29" spans="1:6" ht="15">
      <c r="A29" s="5"/>
      <c r="B29" s="46" t="s">
        <v>49</v>
      </c>
      <c r="C29" s="47"/>
      <c r="D29" s="47"/>
      <c r="E29" s="48"/>
      <c r="F29" s="49"/>
    </row>
    <row r="30" spans="1:6" ht="15">
      <c r="A30" s="5"/>
      <c r="B30" s="50" t="s">
        <v>43</v>
      </c>
      <c r="C30" s="51"/>
      <c r="D30" s="51"/>
      <c r="E30" s="52"/>
      <c r="F30" s="53"/>
    </row>
    <row r="31" spans="1:6" ht="15">
      <c r="A31" s="9"/>
      <c r="B31" s="9"/>
      <c r="C31" s="9"/>
      <c r="D31" s="9"/>
      <c r="E31" s="10"/>
      <c r="F31" s="11"/>
    </row>
    <row r="32" spans="1:6" ht="15">
      <c r="A32" s="54" t="s">
        <v>4</v>
      </c>
      <c r="B32" s="54" t="s">
        <v>56</v>
      </c>
      <c r="C32" s="55"/>
      <c r="D32" s="55"/>
      <c r="E32" s="56"/>
      <c r="F32" s="56"/>
    </row>
    <row r="33" spans="1:6" ht="36" customHeight="1">
      <c r="A33" s="57" t="s">
        <v>5</v>
      </c>
      <c r="B33" s="73" t="s">
        <v>64</v>
      </c>
      <c r="C33" s="43">
        <f>(C76+C78)*0.05</f>
        <v>37.300000000000004</v>
      </c>
      <c r="D33" s="43" t="s">
        <v>21</v>
      </c>
      <c r="E33" s="44"/>
      <c r="F33" s="44"/>
    </row>
    <row r="34" spans="1:6" ht="138" customHeight="1">
      <c r="A34" s="57" t="s">
        <v>6</v>
      </c>
      <c r="B34" s="74" t="s">
        <v>153</v>
      </c>
      <c r="C34" s="55">
        <f>(1394-103)*1.01-6.7</f>
        <v>1297.21</v>
      </c>
      <c r="D34" s="55" t="s">
        <v>3</v>
      </c>
      <c r="E34" s="56"/>
      <c r="F34" s="44"/>
    </row>
    <row r="35" spans="1:6" ht="141.75" customHeight="1">
      <c r="A35" s="57" t="s">
        <v>7</v>
      </c>
      <c r="B35" s="74" t="s">
        <v>152</v>
      </c>
      <c r="C35" s="55">
        <f>(85+102+14.5)*1.05</f>
        <v>211.57500000000002</v>
      </c>
      <c r="D35" s="55" t="s">
        <v>3</v>
      </c>
      <c r="E35" s="56"/>
      <c r="F35" s="44"/>
    </row>
    <row r="36" spans="1:6" ht="141.75" customHeight="1">
      <c r="A36" s="57" t="s">
        <v>8</v>
      </c>
      <c r="B36" s="74" t="s">
        <v>151</v>
      </c>
      <c r="C36" s="55">
        <f>(103+(120.8*0.2))*1.01</f>
        <v>128.4316</v>
      </c>
      <c r="D36" s="55" t="s">
        <v>3</v>
      </c>
      <c r="E36" s="56"/>
      <c r="F36" s="44"/>
    </row>
    <row r="37" spans="1:6" ht="108" customHeight="1">
      <c r="A37" s="57" t="s">
        <v>9</v>
      </c>
      <c r="B37" s="74" t="s">
        <v>154</v>
      </c>
      <c r="C37" s="43">
        <f>69.9+9</f>
        <v>78.9</v>
      </c>
      <c r="D37" s="55" t="s">
        <v>3</v>
      </c>
      <c r="E37" s="44"/>
      <c r="F37" s="44"/>
    </row>
    <row r="38" spans="1:6" ht="108" customHeight="1">
      <c r="A38" s="57" t="s">
        <v>10</v>
      </c>
      <c r="B38" s="74" t="s">
        <v>155</v>
      </c>
      <c r="C38" s="43">
        <v>3.8</v>
      </c>
      <c r="D38" s="43" t="s">
        <v>22</v>
      </c>
      <c r="E38" s="44"/>
      <c r="F38" s="44"/>
    </row>
    <row r="39" spans="1:6" ht="96" customHeight="1">
      <c r="A39" s="57" t="s">
        <v>38</v>
      </c>
      <c r="B39" s="74" t="s">
        <v>150</v>
      </c>
      <c r="C39" s="43">
        <v>7.2</v>
      </c>
      <c r="D39" s="55" t="s">
        <v>3</v>
      </c>
      <c r="E39" s="44"/>
      <c r="F39" s="44"/>
    </row>
    <row r="40" spans="1:6" ht="111.75" customHeight="1">
      <c r="A40" s="57" t="s">
        <v>39</v>
      </c>
      <c r="B40" s="74" t="s">
        <v>148</v>
      </c>
      <c r="C40" s="43">
        <v>5.6</v>
      </c>
      <c r="D40" s="55" t="s">
        <v>3</v>
      </c>
      <c r="E40" s="44"/>
      <c r="F40" s="44"/>
    </row>
    <row r="41" spans="1:6" ht="108.75" customHeight="1">
      <c r="A41" s="57" t="s">
        <v>63</v>
      </c>
      <c r="B41" s="74" t="s">
        <v>149</v>
      </c>
      <c r="C41" s="43">
        <v>1.1</v>
      </c>
      <c r="D41" s="55" t="s">
        <v>3</v>
      </c>
      <c r="E41" s="44"/>
      <c r="F41" s="44"/>
    </row>
    <row r="42" spans="1:6" ht="82.5" customHeight="1">
      <c r="A42" s="57" t="s">
        <v>98</v>
      </c>
      <c r="B42" s="73" t="s">
        <v>94</v>
      </c>
      <c r="C42" s="55">
        <f>8.7+2.3+43+6+5.5+7.8+4</f>
        <v>77.3</v>
      </c>
      <c r="D42" s="55" t="s">
        <v>1</v>
      </c>
      <c r="E42" s="56"/>
      <c r="F42" s="44"/>
    </row>
    <row r="43" spans="1:6" ht="96.75" customHeight="1">
      <c r="A43" s="57" t="s">
        <v>99</v>
      </c>
      <c r="B43" s="45" t="s">
        <v>96</v>
      </c>
      <c r="C43" s="75">
        <v>116.5</v>
      </c>
      <c r="D43" s="75" t="s">
        <v>1</v>
      </c>
      <c r="E43" s="58"/>
      <c r="F43" s="44"/>
    </row>
    <row r="44" spans="1:7" ht="97.5" customHeight="1">
      <c r="A44" s="57" t="s">
        <v>100</v>
      </c>
      <c r="B44" s="45" t="s">
        <v>97</v>
      </c>
      <c r="C44" s="75">
        <v>74</v>
      </c>
      <c r="D44" s="75" t="s">
        <v>1</v>
      </c>
      <c r="E44" s="58"/>
      <c r="F44" s="44"/>
      <c r="G44" s="59"/>
    </row>
    <row r="45" spans="1:6" ht="97.5" customHeight="1">
      <c r="A45" s="57" t="s">
        <v>101</v>
      </c>
      <c r="B45" s="77" t="s">
        <v>95</v>
      </c>
      <c r="C45" s="43">
        <v>12.5</v>
      </c>
      <c r="D45" s="43" t="s">
        <v>1</v>
      </c>
      <c r="E45" s="44"/>
      <c r="F45" s="44"/>
    </row>
    <row r="46" spans="1:6" ht="194.25" customHeight="1">
      <c r="A46" s="57" t="s">
        <v>102</v>
      </c>
      <c r="B46" s="77" t="s">
        <v>105</v>
      </c>
      <c r="C46" s="43">
        <f>2.15*5</f>
        <v>10.75</v>
      </c>
      <c r="D46" s="43" t="s">
        <v>82</v>
      </c>
      <c r="E46" s="44"/>
      <c r="F46" s="44"/>
    </row>
    <row r="47" spans="1:6" ht="194.25" customHeight="1">
      <c r="A47" s="57" t="s">
        <v>103</v>
      </c>
      <c r="B47" s="77" t="s">
        <v>106</v>
      </c>
      <c r="C47" s="43">
        <v>43.3</v>
      </c>
      <c r="D47" s="43" t="s">
        <v>82</v>
      </c>
      <c r="E47" s="44"/>
      <c r="F47" s="44"/>
    </row>
    <row r="48" spans="1:6" ht="191.25">
      <c r="A48" s="57" t="s">
        <v>104</v>
      </c>
      <c r="B48" s="77" t="s">
        <v>107</v>
      </c>
      <c r="C48" s="43">
        <f>3.1*4</f>
        <v>12.4</v>
      </c>
      <c r="D48" s="43" t="s">
        <v>82</v>
      </c>
      <c r="E48" s="44"/>
      <c r="F48" s="44"/>
    </row>
    <row r="49" spans="1:6" ht="191.25">
      <c r="A49" s="57" t="s">
        <v>110</v>
      </c>
      <c r="B49" s="77" t="s">
        <v>108</v>
      </c>
      <c r="C49" s="43">
        <v>14.7</v>
      </c>
      <c r="D49" s="43" t="s">
        <v>82</v>
      </c>
      <c r="E49" s="44"/>
      <c r="F49" s="44"/>
    </row>
    <row r="50" spans="1:6" ht="191.25">
      <c r="A50" s="57" t="s">
        <v>117</v>
      </c>
      <c r="B50" s="77" t="s">
        <v>109</v>
      </c>
      <c r="C50" s="43">
        <v>23</v>
      </c>
      <c r="D50" s="43" t="s">
        <v>82</v>
      </c>
      <c r="E50" s="44"/>
      <c r="F50" s="44"/>
    </row>
    <row r="51" spans="1:6" ht="165.75">
      <c r="A51" s="57" t="s">
        <v>146</v>
      </c>
      <c r="B51" s="77" t="s">
        <v>111</v>
      </c>
      <c r="C51" s="43">
        <v>94.3</v>
      </c>
      <c r="D51" s="43" t="s">
        <v>82</v>
      </c>
      <c r="E51" s="44"/>
      <c r="F51" s="44"/>
    </row>
    <row r="52" spans="1:6" ht="109.5" customHeight="1">
      <c r="A52" s="79" t="s">
        <v>147</v>
      </c>
      <c r="B52" s="77" t="s">
        <v>158</v>
      </c>
      <c r="C52" s="43">
        <v>23.8</v>
      </c>
      <c r="D52" s="43" t="s">
        <v>1</v>
      </c>
      <c r="E52" s="44"/>
      <c r="F52" s="44"/>
    </row>
    <row r="53" spans="1:6" s="81" customFormat="1" ht="15">
      <c r="A53" s="19"/>
      <c r="B53" s="72"/>
      <c r="C53" s="3"/>
      <c r="D53" s="3"/>
      <c r="E53" s="4"/>
      <c r="F53" s="80"/>
    </row>
    <row r="54" spans="1:6" s="81" customFormat="1" ht="26.25">
      <c r="A54" s="19"/>
      <c r="B54" s="46" t="s">
        <v>57</v>
      </c>
      <c r="C54" s="47"/>
      <c r="D54" s="47"/>
      <c r="E54" s="48"/>
      <c r="F54" s="49"/>
    </row>
    <row r="55" spans="1:6" s="81" customFormat="1" ht="15">
      <c r="A55" s="19"/>
      <c r="B55" s="50" t="s">
        <v>43</v>
      </c>
      <c r="C55" s="51"/>
      <c r="D55" s="51"/>
      <c r="E55" s="52"/>
      <c r="F55" s="53"/>
    </row>
    <row r="56" spans="1:6" s="81" customFormat="1" ht="15">
      <c r="A56" s="19"/>
      <c r="B56" s="72"/>
      <c r="C56" s="3"/>
      <c r="D56" s="3"/>
      <c r="E56" s="4"/>
      <c r="F56" s="80"/>
    </row>
    <row r="57" spans="1:6" ht="15">
      <c r="A57" s="54" t="s">
        <v>12</v>
      </c>
      <c r="B57" s="54" t="s">
        <v>24</v>
      </c>
      <c r="C57" s="55"/>
      <c r="D57" s="55"/>
      <c r="E57" s="56"/>
      <c r="F57" s="56"/>
    </row>
    <row r="58" spans="1:6" ht="73.5" customHeight="1">
      <c r="A58" s="57" t="s">
        <v>89</v>
      </c>
      <c r="B58" s="77" t="s">
        <v>164</v>
      </c>
      <c r="C58" s="55">
        <v>6</v>
      </c>
      <c r="D58" s="55" t="s">
        <v>0</v>
      </c>
      <c r="E58" s="56"/>
      <c r="F58" s="44"/>
    </row>
    <row r="59" spans="1:6" ht="63" customHeight="1">
      <c r="A59" s="57" t="s">
        <v>90</v>
      </c>
      <c r="B59" s="77" t="s">
        <v>166</v>
      </c>
      <c r="C59" s="55">
        <v>2</v>
      </c>
      <c r="D59" s="55" t="s">
        <v>0</v>
      </c>
      <c r="E59" s="56"/>
      <c r="F59" s="44"/>
    </row>
    <row r="60" spans="1:6" ht="81.75" customHeight="1">
      <c r="A60" s="57" t="s">
        <v>40</v>
      </c>
      <c r="B60" s="77" t="s">
        <v>156</v>
      </c>
      <c r="C60" s="55">
        <v>6</v>
      </c>
      <c r="D60" s="55" t="s">
        <v>0</v>
      </c>
      <c r="E60" s="56"/>
      <c r="F60" s="44"/>
    </row>
    <row r="61" spans="1:6" ht="72.75" customHeight="1">
      <c r="A61" s="57" t="s">
        <v>41</v>
      </c>
      <c r="B61" s="77" t="s">
        <v>157</v>
      </c>
      <c r="C61" s="55">
        <v>15</v>
      </c>
      <c r="D61" s="55" t="s">
        <v>83</v>
      </c>
      <c r="E61" s="56"/>
      <c r="F61" s="44"/>
    </row>
    <row r="62" spans="1:6" ht="43.5" customHeight="1">
      <c r="A62" s="57" t="s">
        <v>27</v>
      </c>
      <c r="B62" s="77" t="s">
        <v>161</v>
      </c>
      <c r="C62" s="43">
        <f>29+13.2</f>
        <v>42.2</v>
      </c>
      <c r="D62" s="43" t="s">
        <v>1</v>
      </c>
      <c r="E62" s="44"/>
      <c r="F62" s="44"/>
    </row>
    <row r="63" spans="1:6" ht="43.5" customHeight="1">
      <c r="A63" s="57" t="s">
        <v>114</v>
      </c>
      <c r="B63" s="77" t="s">
        <v>162</v>
      </c>
      <c r="C63" s="70">
        <v>4</v>
      </c>
      <c r="D63" s="70" t="s">
        <v>0</v>
      </c>
      <c r="E63" s="71"/>
      <c r="F63" s="44"/>
    </row>
    <row r="64" spans="1:6" ht="36" customHeight="1">
      <c r="A64" s="57" t="s">
        <v>116</v>
      </c>
      <c r="B64" s="77" t="s">
        <v>115</v>
      </c>
      <c r="C64" s="43">
        <v>2</v>
      </c>
      <c r="D64" s="43" t="s">
        <v>0</v>
      </c>
      <c r="E64" s="44"/>
      <c r="F64" s="44"/>
    </row>
    <row r="65" spans="1:6" ht="27.75" customHeight="1">
      <c r="A65" s="57" t="s">
        <v>118</v>
      </c>
      <c r="B65" s="77" t="s">
        <v>163</v>
      </c>
      <c r="C65" s="43">
        <v>1</v>
      </c>
      <c r="D65" s="43" t="s">
        <v>0</v>
      </c>
      <c r="E65" s="44"/>
      <c r="F65" s="44"/>
    </row>
    <row r="66" spans="1:6" ht="15">
      <c r="A66" s="57" t="s">
        <v>137</v>
      </c>
      <c r="B66" s="77" t="s">
        <v>119</v>
      </c>
      <c r="C66" s="43">
        <v>4</v>
      </c>
      <c r="D66" s="43" t="s">
        <v>0</v>
      </c>
      <c r="E66" s="44"/>
      <c r="F66" s="44"/>
    </row>
    <row r="67" spans="1:6" ht="54" customHeight="1">
      <c r="A67" s="57" t="s">
        <v>139</v>
      </c>
      <c r="B67" s="77" t="s">
        <v>526</v>
      </c>
      <c r="C67" s="43">
        <v>9</v>
      </c>
      <c r="D67" s="43" t="s">
        <v>0</v>
      </c>
      <c r="E67" s="44"/>
      <c r="F67" s="44"/>
    </row>
    <row r="68" spans="1:6" ht="38.25">
      <c r="A68" s="57" t="s">
        <v>139</v>
      </c>
      <c r="B68" s="77" t="s">
        <v>141</v>
      </c>
      <c r="C68" s="43">
        <v>4</v>
      </c>
      <c r="D68" s="43" t="s">
        <v>0</v>
      </c>
      <c r="E68" s="44"/>
      <c r="F68" s="44"/>
    </row>
    <row r="69" spans="1:6" ht="38.25">
      <c r="A69" s="57" t="s">
        <v>140</v>
      </c>
      <c r="B69" s="77" t="s">
        <v>145</v>
      </c>
      <c r="C69" s="43">
        <v>1</v>
      </c>
      <c r="D69" s="43" t="s">
        <v>0</v>
      </c>
      <c r="E69" s="44"/>
      <c r="F69" s="44"/>
    </row>
    <row r="70" spans="1:6" ht="38.25">
      <c r="A70" s="57" t="s">
        <v>143</v>
      </c>
      <c r="B70" s="77" t="s">
        <v>144</v>
      </c>
      <c r="C70" s="43">
        <v>2</v>
      </c>
      <c r="D70" s="43" t="s">
        <v>0</v>
      </c>
      <c r="E70" s="44"/>
      <c r="F70" s="44"/>
    </row>
    <row r="72" spans="2:6" ht="15">
      <c r="B72" s="60" t="s">
        <v>37</v>
      </c>
      <c r="C72" s="47"/>
      <c r="D72" s="47"/>
      <c r="E72" s="48"/>
      <c r="F72" s="49"/>
    </row>
    <row r="73" spans="2:6" ht="15">
      <c r="B73" s="50" t="s">
        <v>43</v>
      </c>
      <c r="C73" s="51"/>
      <c r="D73" s="51"/>
      <c r="E73" s="52"/>
      <c r="F73" s="53"/>
    </row>
    <row r="74" spans="2:6" ht="15">
      <c r="B74" s="15"/>
      <c r="C74" s="12"/>
      <c r="D74" s="12"/>
      <c r="E74" s="13"/>
      <c r="F74" s="13"/>
    </row>
    <row r="75" spans="1:6" ht="15">
      <c r="A75" s="54" t="s">
        <v>14</v>
      </c>
      <c r="B75" s="54" t="s">
        <v>13</v>
      </c>
      <c r="C75" s="55"/>
      <c r="D75" s="55"/>
      <c r="E75" s="56"/>
      <c r="F75" s="56"/>
    </row>
    <row r="76" spans="1:6" ht="26.25">
      <c r="A76" s="65" t="s">
        <v>65</v>
      </c>
      <c r="B76" s="78" t="s">
        <v>113</v>
      </c>
      <c r="C76" s="75">
        <v>273</v>
      </c>
      <c r="D76" s="75" t="s">
        <v>68</v>
      </c>
      <c r="E76" s="58"/>
      <c r="F76" s="44"/>
    </row>
    <row r="77" spans="1:6" ht="26.25">
      <c r="A77" s="65" t="s">
        <v>66</v>
      </c>
      <c r="B77" s="45" t="s">
        <v>112</v>
      </c>
      <c r="C77" s="75">
        <f>C76*0.05</f>
        <v>13.65</v>
      </c>
      <c r="D77" s="75" t="s">
        <v>69</v>
      </c>
      <c r="E77" s="58"/>
      <c r="F77" s="44"/>
    </row>
    <row r="78" spans="1:6" ht="36" customHeight="1">
      <c r="A78" s="65" t="s">
        <v>67</v>
      </c>
      <c r="B78" s="78" t="s">
        <v>165</v>
      </c>
      <c r="C78" s="70">
        <v>473</v>
      </c>
      <c r="D78" s="70" t="s">
        <v>62</v>
      </c>
      <c r="E78" s="71"/>
      <c r="F78" s="44"/>
    </row>
    <row r="79" spans="1:6" ht="47.25" customHeight="1">
      <c r="A79" s="65" t="s">
        <v>437</v>
      </c>
      <c r="B79" s="66" t="s">
        <v>558</v>
      </c>
      <c r="C79" s="43">
        <v>9</v>
      </c>
      <c r="D79" s="43" t="s">
        <v>0</v>
      </c>
      <c r="E79" s="71"/>
      <c r="F79" s="44"/>
    </row>
    <row r="80" spans="1:6" ht="15">
      <c r="A80" s="65" t="s">
        <v>527</v>
      </c>
      <c r="B80" s="86" t="s">
        <v>438</v>
      </c>
      <c r="C80" s="70"/>
      <c r="D80" s="70"/>
      <c r="E80" s="71"/>
      <c r="F80" s="44"/>
    </row>
    <row r="81" spans="1:6" ht="15">
      <c r="A81" s="57" t="s">
        <v>528</v>
      </c>
      <c r="B81" s="77" t="s">
        <v>234</v>
      </c>
      <c r="C81" s="55">
        <v>28</v>
      </c>
      <c r="D81" s="55" t="s">
        <v>196</v>
      </c>
      <c r="E81" s="56"/>
      <c r="F81" s="44"/>
    </row>
    <row r="82" spans="1:6" ht="15">
      <c r="A82" s="57" t="s">
        <v>529</v>
      </c>
      <c r="B82" s="77" t="s">
        <v>235</v>
      </c>
      <c r="C82" s="55">
        <v>7</v>
      </c>
      <c r="D82" s="55" t="s">
        <v>196</v>
      </c>
      <c r="E82" s="56"/>
      <c r="F82" s="44"/>
    </row>
    <row r="83" spans="1:6" ht="15">
      <c r="A83" s="57" t="s">
        <v>530</v>
      </c>
      <c r="B83" s="77" t="s">
        <v>236</v>
      </c>
      <c r="C83" s="55">
        <v>21</v>
      </c>
      <c r="D83" s="55" t="s">
        <v>196</v>
      </c>
      <c r="E83" s="56"/>
      <c r="F83" s="44"/>
    </row>
    <row r="84" spans="1:6" ht="15">
      <c r="A84" s="57" t="s">
        <v>531</v>
      </c>
      <c r="B84" s="77" t="s">
        <v>237</v>
      </c>
      <c r="C84" s="55">
        <v>28</v>
      </c>
      <c r="D84" s="55" t="s">
        <v>196</v>
      </c>
      <c r="E84" s="56"/>
      <c r="F84" s="44"/>
    </row>
    <row r="85" spans="1:6" ht="15">
      <c r="A85" s="57" t="s">
        <v>532</v>
      </c>
      <c r="B85" s="77" t="s">
        <v>439</v>
      </c>
      <c r="C85" s="55">
        <v>8</v>
      </c>
      <c r="D85" s="55" t="s">
        <v>196</v>
      </c>
      <c r="E85" s="56"/>
      <c r="F85" s="44"/>
    </row>
    <row r="86" spans="1:6" ht="15">
      <c r="A86" s="57" t="s">
        <v>533</v>
      </c>
      <c r="B86" s="77" t="s">
        <v>440</v>
      </c>
      <c r="C86" s="55">
        <v>26</v>
      </c>
      <c r="D86" s="55" t="s">
        <v>215</v>
      </c>
      <c r="E86" s="56"/>
      <c r="F86" s="44"/>
    </row>
    <row r="87" spans="1:6" ht="15">
      <c r="A87" s="57" t="s">
        <v>534</v>
      </c>
      <c r="B87" s="77" t="s">
        <v>441</v>
      </c>
      <c r="C87" s="55">
        <v>70</v>
      </c>
      <c r="D87" s="55" t="s">
        <v>215</v>
      </c>
      <c r="E87" s="56"/>
      <c r="F87" s="44"/>
    </row>
    <row r="88" spans="1:6" ht="15">
      <c r="A88" s="57" t="s">
        <v>535</v>
      </c>
      <c r="B88" s="77" t="s">
        <v>442</v>
      </c>
      <c r="C88" s="55">
        <v>400</v>
      </c>
      <c r="D88" s="55" t="s">
        <v>215</v>
      </c>
      <c r="E88" s="56"/>
      <c r="F88" s="44"/>
    </row>
    <row r="89" spans="1:6" ht="15">
      <c r="A89" s="57" t="s">
        <v>536</v>
      </c>
      <c r="B89" s="77" t="s">
        <v>443</v>
      </c>
      <c r="C89" s="55">
        <v>10</v>
      </c>
      <c r="D89" s="55" t="s">
        <v>215</v>
      </c>
      <c r="E89" s="56"/>
      <c r="F89" s="44"/>
    </row>
    <row r="90" spans="1:6" ht="51">
      <c r="A90" s="57" t="s">
        <v>537</v>
      </c>
      <c r="B90" s="77" t="s">
        <v>444</v>
      </c>
      <c r="C90" s="55">
        <v>560</v>
      </c>
      <c r="D90" s="55" t="s">
        <v>215</v>
      </c>
      <c r="E90" s="56"/>
      <c r="F90" s="44"/>
    </row>
    <row r="91" spans="1:6" ht="25.5">
      <c r="A91" s="57" t="s">
        <v>538</v>
      </c>
      <c r="B91" s="77" t="s">
        <v>445</v>
      </c>
      <c r="C91" s="55">
        <v>52</v>
      </c>
      <c r="D91" s="55" t="s">
        <v>0</v>
      </c>
      <c r="E91" s="56"/>
      <c r="F91" s="44"/>
    </row>
    <row r="92" spans="1:6" ht="25.5">
      <c r="A92" s="57" t="s">
        <v>539</v>
      </c>
      <c r="B92" s="77" t="s">
        <v>446</v>
      </c>
      <c r="C92" s="55">
        <v>25</v>
      </c>
      <c r="D92" s="55" t="s">
        <v>0</v>
      </c>
      <c r="E92" s="56"/>
      <c r="F92" s="44"/>
    </row>
    <row r="93" spans="1:6" ht="25.5">
      <c r="A93" s="57" t="s">
        <v>540</v>
      </c>
      <c r="B93" s="77" t="s">
        <v>447</v>
      </c>
      <c r="C93" s="55">
        <v>11</v>
      </c>
      <c r="D93" s="55" t="s">
        <v>0</v>
      </c>
      <c r="E93" s="56"/>
      <c r="F93" s="44"/>
    </row>
    <row r="94" spans="1:6" ht="25.5">
      <c r="A94" s="57" t="s">
        <v>541</v>
      </c>
      <c r="B94" s="77" t="s">
        <v>448</v>
      </c>
      <c r="C94" s="55">
        <v>3</v>
      </c>
      <c r="D94" s="55" t="s">
        <v>0</v>
      </c>
      <c r="E94" s="56"/>
      <c r="F94" s="44"/>
    </row>
    <row r="95" spans="1:6" ht="25.5">
      <c r="A95" s="57" t="s">
        <v>542</v>
      </c>
      <c r="B95" s="77" t="s">
        <v>449</v>
      </c>
      <c r="C95" s="55">
        <v>3</v>
      </c>
      <c r="D95" s="55" t="s">
        <v>0</v>
      </c>
      <c r="E95" s="56"/>
      <c r="F95" s="44"/>
    </row>
    <row r="96" spans="1:6" ht="25.5">
      <c r="A96" s="57" t="s">
        <v>543</v>
      </c>
      <c r="B96" s="77" t="s">
        <v>450</v>
      </c>
      <c r="C96" s="55">
        <v>1</v>
      </c>
      <c r="D96" s="55" t="s">
        <v>0</v>
      </c>
      <c r="E96" s="56"/>
      <c r="F96" s="44"/>
    </row>
    <row r="97" spans="1:6" ht="25.5">
      <c r="A97" s="57" t="s">
        <v>544</v>
      </c>
      <c r="B97" s="77" t="s">
        <v>451</v>
      </c>
      <c r="C97" s="55">
        <v>1</v>
      </c>
      <c r="D97" s="55" t="s">
        <v>0</v>
      </c>
      <c r="E97" s="56"/>
      <c r="F97" s="44"/>
    </row>
    <row r="98" spans="1:6" ht="25.5">
      <c r="A98" s="57" t="s">
        <v>545</v>
      </c>
      <c r="B98" s="77" t="s">
        <v>452</v>
      </c>
      <c r="C98" s="55">
        <v>1</v>
      </c>
      <c r="D98" s="55" t="s">
        <v>0</v>
      </c>
      <c r="E98" s="56"/>
      <c r="F98" s="44"/>
    </row>
    <row r="99" spans="1:6" ht="25.5">
      <c r="A99" s="57" t="s">
        <v>546</v>
      </c>
      <c r="B99" s="77" t="s">
        <v>453</v>
      </c>
      <c r="C99" s="55">
        <v>1</v>
      </c>
      <c r="D99" s="55" t="s">
        <v>0</v>
      </c>
      <c r="E99" s="56"/>
      <c r="F99" s="44"/>
    </row>
    <row r="100" spans="1:6" ht="25.5">
      <c r="A100" s="57" t="s">
        <v>547</v>
      </c>
      <c r="B100" s="77" t="s">
        <v>454</v>
      </c>
      <c r="C100" s="55">
        <v>1</v>
      </c>
      <c r="D100" s="55" t="s">
        <v>0</v>
      </c>
      <c r="E100" s="56"/>
      <c r="F100" s="44"/>
    </row>
    <row r="101" spans="1:6" ht="25.5">
      <c r="A101" s="57" t="s">
        <v>548</v>
      </c>
      <c r="B101" s="77" t="s">
        <v>455</v>
      </c>
      <c r="C101" s="55">
        <v>1</v>
      </c>
      <c r="D101" s="55" t="s">
        <v>0</v>
      </c>
      <c r="E101" s="56"/>
      <c r="F101" s="44"/>
    </row>
    <row r="102" spans="1:6" ht="38.25">
      <c r="A102" s="57" t="s">
        <v>549</v>
      </c>
      <c r="B102" s="77" t="s">
        <v>456</v>
      </c>
      <c r="C102" s="55">
        <v>300</v>
      </c>
      <c r="D102" s="55" t="s">
        <v>215</v>
      </c>
      <c r="E102" s="56"/>
      <c r="F102" s="44"/>
    </row>
    <row r="103" spans="1:6" ht="15">
      <c r="A103" s="57" t="s">
        <v>550</v>
      </c>
      <c r="B103" s="77" t="s">
        <v>457</v>
      </c>
      <c r="C103" s="55">
        <v>1</v>
      </c>
      <c r="D103" s="55" t="s">
        <v>0</v>
      </c>
      <c r="E103" s="56"/>
      <c r="F103" s="44"/>
    </row>
    <row r="104" spans="1:6" ht="15">
      <c r="A104" s="57" t="s">
        <v>551</v>
      </c>
      <c r="B104" s="77" t="s">
        <v>264</v>
      </c>
      <c r="C104" s="55">
        <v>1</v>
      </c>
      <c r="D104" s="55" t="s">
        <v>0</v>
      </c>
      <c r="E104" s="56"/>
      <c r="F104" s="44"/>
    </row>
    <row r="105" spans="1:6" ht="15">
      <c r="A105" s="57" t="s">
        <v>552</v>
      </c>
      <c r="B105" s="77" t="s">
        <v>458</v>
      </c>
      <c r="C105" s="55">
        <v>1</v>
      </c>
      <c r="D105" s="55" t="s">
        <v>0</v>
      </c>
      <c r="E105" s="56"/>
      <c r="F105" s="44"/>
    </row>
    <row r="106" spans="1:6" ht="25.5">
      <c r="A106" s="57" t="s">
        <v>553</v>
      </c>
      <c r="B106" s="77" t="s">
        <v>459</v>
      </c>
      <c r="C106" s="55">
        <v>1</v>
      </c>
      <c r="D106" s="55" t="s">
        <v>0</v>
      </c>
      <c r="E106" s="56"/>
      <c r="F106" s="44"/>
    </row>
    <row r="107" spans="1:6" ht="25.5">
      <c r="A107" s="57" t="s">
        <v>554</v>
      </c>
      <c r="B107" s="77" t="s">
        <v>266</v>
      </c>
      <c r="C107" s="55">
        <v>1</v>
      </c>
      <c r="D107" s="55" t="s">
        <v>0</v>
      </c>
      <c r="E107" s="56"/>
      <c r="F107" s="44"/>
    </row>
    <row r="108" spans="1:6" ht="25.5">
      <c r="A108" s="57" t="s">
        <v>555</v>
      </c>
      <c r="B108" s="77" t="s">
        <v>267</v>
      </c>
      <c r="C108" s="55">
        <v>2</v>
      </c>
      <c r="D108" s="55" t="s">
        <v>0</v>
      </c>
      <c r="E108" s="56"/>
      <c r="F108" s="44"/>
    </row>
    <row r="109" spans="1:6" ht="25.5">
      <c r="A109" s="57" t="s">
        <v>556</v>
      </c>
      <c r="B109" s="77" t="s">
        <v>268</v>
      </c>
      <c r="C109" s="55">
        <v>3</v>
      </c>
      <c r="D109" s="55" t="s">
        <v>0</v>
      </c>
      <c r="E109" s="56"/>
      <c r="F109" s="44"/>
    </row>
    <row r="110" spans="1:6" ht="15">
      <c r="A110" s="57" t="s">
        <v>557</v>
      </c>
      <c r="B110" s="77" t="s">
        <v>269</v>
      </c>
      <c r="C110" s="55">
        <v>4</v>
      </c>
      <c r="D110" s="55" t="s">
        <v>0</v>
      </c>
      <c r="E110" s="56"/>
      <c r="F110" s="44"/>
    </row>
    <row r="111" spans="2:6" ht="15">
      <c r="B111" s="15"/>
      <c r="C111" s="12"/>
      <c r="D111" s="12"/>
      <c r="E111" s="13"/>
      <c r="F111" s="13"/>
    </row>
    <row r="112" spans="2:6" ht="15">
      <c r="B112" s="91" t="s">
        <v>55</v>
      </c>
      <c r="C112" s="92"/>
      <c r="D112" s="92"/>
      <c r="E112" s="48"/>
      <c r="F112" s="49"/>
    </row>
    <row r="113" spans="2:6" ht="15">
      <c r="B113" s="50" t="s">
        <v>43</v>
      </c>
      <c r="C113" s="51"/>
      <c r="D113" s="51"/>
      <c r="E113" s="52"/>
      <c r="F113" s="53"/>
    </row>
    <row r="114" spans="2:6" ht="15">
      <c r="B114" s="15"/>
      <c r="C114" s="12"/>
      <c r="D114" s="12"/>
      <c r="E114" s="13"/>
      <c r="F114" s="13"/>
    </row>
    <row r="115" spans="1:6" ht="15">
      <c r="A115" s="54" t="s">
        <v>58</v>
      </c>
      <c r="B115" s="54" t="s">
        <v>167</v>
      </c>
      <c r="C115" s="55"/>
      <c r="D115" s="55"/>
      <c r="E115" s="56"/>
      <c r="F115" s="56"/>
    </row>
    <row r="116" spans="1:6" ht="69" customHeight="1">
      <c r="A116" s="65" t="s">
        <v>59</v>
      </c>
      <c r="B116" s="82" t="s">
        <v>193</v>
      </c>
      <c r="C116" s="70">
        <v>1</v>
      </c>
      <c r="D116" s="83" t="s">
        <v>194</v>
      </c>
      <c r="E116" s="56"/>
      <c r="F116" s="56"/>
    </row>
    <row r="117" spans="1:6" ht="54.75" customHeight="1">
      <c r="A117" s="65" t="s">
        <v>60</v>
      </c>
      <c r="B117" s="82" t="s">
        <v>195</v>
      </c>
      <c r="C117" s="70">
        <v>47</v>
      </c>
      <c r="D117" s="83" t="s">
        <v>196</v>
      </c>
      <c r="E117" s="56"/>
      <c r="F117" s="56"/>
    </row>
    <row r="118" spans="1:6" ht="54.75" customHeight="1">
      <c r="A118" s="65" t="s">
        <v>61</v>
      </c>
      <c r="B118" s="82" t="s">
        <v>197</v>
      </c>
      <c r="C118" s="70">
        <v>33</v>
      </c>
      <c r="D118" s="83" t="s">
        <v>196</v>
      </c>
      <c r="E118" s="56"/>
      <c r="F118" s="56"/>
    </row>
    <row r="119" spans="1:6" ht="15">
      <c r="A119" s="65" t="s">
        <v>169</v>
      </c>
      <c r="B119" s="82" t="s">
        <v>198</v>
      </c>
      <c r="C119" s="70">
        <v>70</v>
      </c>
      <c r="D119" s="83" t="s">
        <v>83</v>
      </c>
      <c r="E119" s="56"/>
      <c r="F119" s="56"/>
    </row>
    <row r="120" spans="1:6" ht="26.25">
      <c r="A120" s="65" t="s">
        <v>170</v>
      </c>
      <c r="B120" s="82" t="s">
        <v>199</v>
      </c>
      <c r="C120" s="70">
        <v>45</v>
      </c>
      <c r="D120" s="83" t="s">
        <v>196</v>
      </c>
      <c r="E120" s="56"/>
      <c r="F120" s="56"/>
    </row>
    <row r="121" spans="1:6" ht="26.25">
      <c r="A121" s="65" t="s">
        <v>171</v>
      </c>
      <c r="B121" s="82" t="s">
        <v>200</v>
      </c>
      <c r="C121" s="70">
        <v>14</v>
      </c>
      <c r="D121" s="83" t="s">
        <v>196</v>
      </c>
      <c r="E121" s="56"/>
      <c r="F121" s="56"/>
    </row>
    <row r="122" spans="1:6" ht="26.25">
      <c r="A122" s="65" t="s">
        <v>172</v>
      </c>
      <c r="B122" s="82" t="s">
        <v>201</v>
      </c>
      <c r="C122" s="70">
        <v>0.9</v>
      </c>
      <c r="D122" s="83" t="s">
        <v>202</v>
      </c>
      <c r="E122" s="56"/>
      <c r="F122" s="56"/>
    </row>
    <row r="123" spans="1:6" ht="39">
      <c r="A123" s="65" t="s">
        <v>173</v>
      </c>
      <c r="B123" s="82" t="s">
        <v>203</v>
      </c>
      <c r="C123" s="70">
        <v>14</v>
      </c>
      <c r="D123" s="83" t="s">
        <v>196</v>
      </c>
      <c r="E123" s="56"/>
      <c r="F123" s="56"/>
    </row>
    <row r="124" spans="1:6" ht="29.25">
      <c r="A124" s="65" t="s">
        <v>174</v>
      </c>
      <c r="B124" s="82" t="s">
        <v>204</v>
      </c>
      <c r="C124" s="70">
        <v>1</v>
      </c>
      <c r="D124" s="83" t="s">
        <v>0</v>
      </c>
      <c r="E124" s="56"/>
      <c r="F124" s="56"/>
    </row>
    <row r="125" spans="1:6" ht="29.25">
      <c r="A125" s="65" t="s">
        <v>175</v>
      </c>
      <c r="B125" s="82" t="s">
        <v>205</v>
      </c>
      <c r="C125" s="70">
        <v>8</v>
      </c>
      <c r="D125" s="83" t="s">
        <v>0</v>
      </c>
      <c r="E125" s="56"/>
      <c r="F125" s="56"/>
    </row>
    <row r="126" spans="1:6" ht="26.25">
      <c r="A126" s="65" t="s">
        <v>176</v>
      </c>
      <c r="B126" s="82" t="s">
        <v>206</v>
      </c>
      <c r="C126" s="70">
        <v>65</v>
      </c>
      <c r="D126" s="83" t="s">
        <v>196</v>
      </c>
      <c r="E126" s="56"/>
      <c r="F126" s="56"/>
    </row>
    <row r="127" spans="1:6" ht="26.25">
      <c r="A127" s="65" t="s">
        <v>177</v>
      </c>
      <c r="B127" s="82" t="s">
        <v>207</v>
      </c>
      <c r="C127" s="70">
        <v>2</v>
      </c>
      <c r="D127" s="83" t="s">
        <v>196</v>
      </c>
      <c r="E127" s="56"/>
      <c r="F127" s="56"/>
    </row>
    <row r="128" spans="1:6" ht="15">
      <c r="A128" s="65" t="s">
        <v>178</v>
      </c>
      <c r="B128" s="82" t="s">
        <v>208</v>
      </c>
      <c r="C128" s="70">
        <v>12</v>
      </c>
      <c r="D128" s="83" t="s">
        <v>83</v>
      </c>
      <c r="E128" s="56"/>
      <c r="F128" s="56"/>
    </row>
    <row r="129" spans="1:6" ht="15">
      <c r="A129" s="65" t="s">
        <v>179</v>
      </c>
      <c r="B129" s="82" t="s">
        <v>209</v>
      </c>
      <c r="C129" s="70">
        <v>50</v>
      </c>
      <c r="D129" s="83" t="s">
        <v>83</v>
      </c>
      <c r="E129" s="56"/>
      <c r="F129" s="56"/>
    </row>
    <row r="130" spans="1:6" ht="39">
      <c r="A130" s="65" t="s">
        <v>180</v>
      </c>
      <c r="B130" s="82" t="s">
        <v>210</v>
      </c>
      <c r="C130" s="70">
        <v>5</v>
      </c>
      <c r="D130" s="83" t="s">
        <v>83</v>
      </c>
      <c r="E130" s="56"/>
      <c r="F130" s="56"/>
    </row>
    <row r="131" spans="1:6" ht="51.75">
      <c r="A131" s="65" t="s">
        <v>181</v>
      </c>
      <c r="B131" s="82" t="s">
        <v>211</v>
      </c>
      <c r="C131" s="70">
        <v>15</v>
      </c>
      <c r="D131" s="83" t="s">
        <v>83</v>
      </c>
      <c r="E131" s="56"/>
      <c r="F131" s="56"/>
    </row>
    <row r="132" spans="1:6" ht="39">
      <c r="A132" s="65" t="s">
        <v>182</v>
      </c>
      <c r="B132" s="82" t="s">
        <v>212</v>
      </c>
      <c r="C132" s="70">
        <v>2.5</v>
      </c>
      <c r="D132" s="83" t="s">
        <v>83</v>
      </c>
      <c r="E132" s="56"/>
      <c r="F132" s="56"/>
    </row>
    <row r="133" spans="1:6" ht="39">
      <c r="A133" s="65" t="s">
        <v>183</v>
      </c>
      <c r="B133" s="82" t="s">
        <v>213</v>
      </c>
      <c r="C133" s="70">
        <v>2.5</v>
      </c>
      <c r="D133" s="83" t="s">
        <v>83</v>
      </c>
      <c r="E133" s="56"/>
      <c r="F133" s="56"/>
    </row>
    <row r="134" spans="1:6" ht="39">
      <c r="A134" s="65" t="s">
        <v>184</v>
      </c>
      <c r="B134" s="82" t="s">
        <v>214</v>
      </c>
      <c r="C134" s="70">
        <v>3.6</v>
      </c>
      <c r="D134" s="83" t="s">
        <v>215</v>
      </c>
      <c r="E134" s="56"/>
      <c r="F134" s="56"/>
    </row>
    <row r="135" spans="1:6" ht="39">
      <c r="A135" s="65" t="s">
        <v>185</v>
      </c>
      <c r="B135" s="82" t="s">
        <v>216</v>
      </c>
      <c r="C135" s="70">
        <v>2.5</v>
      </c>
      <c r="D135" s="83" t="s">
        <v>83</v>
      </c>
      <c r="E135" s="56"/>
      <c r="F135" s="56"/>
    </row>
    <row r="136" spans="1:6" ht="39">
      <c r="A136" s="65" t="s">
        <v>186</v>
      </c>
      <c r="B136" s="82" t="s">
        <v>217</v>
      </c>
      <c r="C136" s="70">
        <v>3.6</v>
      </c>
      <c r="D136" s="83" t="s">
        <v>215</v>
      </c>
      <c r="E136" s="56"/>
      <c r="F136" s="56"/>
    </row>
    <row r="137" spans="1:6" ht="39">
      <c r="A137" s="65" t="s">
        <v>187</v>
      </c>
      <c r="B137" s="82" t="s">
        <v>218</v>
      </c>
      <c r="C137" s="70">
        <v>2.5</v>
      </c>
      <c r="D137" s="83" t="s">
        <v>83</v>
      </c>
      <c r="E137" s="56"/>
      <c r="F137" s="56"/>
    </row>
    <row r="138" spans="1:6" ht="39">
      <c r="A138" s="65" t="s">
        <v>188</v>
      </c>
      <c r="B138" s="82" t="s">
        <v>219</v>
      </c>
      <c r="C138" s="70">
        <v>3.6</v>
      </c>
      <c r="D138" s="83" t="s">
        <v>215</v>
      </c>
      <c r="E138" s="56"/>
      <c r="F138" s="56"/>
    </row>
    <row r="139" spans="1:6" ht="39">
      <c r="A139" s="65" t="s">
        <v>189</v>
      </c>
      <c r="B139" s="82" t="s">
        <v>220</v>
      </c>
      <c r="C139" s="70">
        <v>2.5</v>
      </c>
      <c r="D139" s="83" t="s">
        <v>83</v>
      </c>
      <c r="E139" s="56"/>
      <c r="F139" s="56"/>
    </row>
    <row r="140" spans="1:6" ht="39">
      <c r="A140" s="65" t="s">
        <v>190</v>
      </c>
      <c r="B140" s="82" t="s">
        <v>221</v>
      </c>
      <c r="C140" s="70">
        <v>3.6</v>
      </c>
      <c r="D140" s="83" t="s">
        <v>215</v>
      </c>
      <c r="E140" s="56"/>
      <c r="F140" s="56"/>
    </row>
    <row r="141" spans="1:6" ht="26.25">
      <c r="A141" s="65" t="s">
        <v>191</v>
      </c>
      <c r="B141" s="82" t="s">
        <v>222</v>
      </c>
      <c r="C141" s="70">
        <v>50</v>
      </c>
      <c r="D141" s="83" t="s">
        <v>83</v>
      </c>
      <c r="E141" s="56"/>
      <c r="F141" s="56"/>
    </row>
    <row r="142" spans="1:6" ht="77.25">
      <c r="A142" s="65" t="s">
        <v>192</v>
      </c>
      <c r="B142" s="82" t="s">
        <v>223</v>
      </c>
      <c r="C142" s="70">
        <v>50</v>
      </c>
      <c r="D142" s="83" t="s">
        <v>83</v>
      </c>
      <c r="E142" s="56"/>
      <c r="F142" s="56"/>
    </row>
    <row r="143" spans="2:6" ht="15">
      <c r="B143" s="15"/>
      <c r="C143" s="12"/>
      <c r="D143" s="12"/>
      <c r="E143" s="13"/>
      <c r="F143" s="13"/>
    </row>
    <row r="144" spans="2:6" ht="15">
      <c r="B144" s="91" t="s">
        <v>168</v>
      </c>
      <c r="C144" s="92"/>
      <c r="D144" s="92"/>
      <c r="E144" s="48"/>
      <c r="F144" s="49"/>
    </row>
    <row r="145" spans="2:6" ht="15">
      <c r="B145" s="50" t="s">
        <v>43</v>
      </c>
      <c r="C145" s="51"/>
      <c r="D145" s="51"/>
      <c r="E145" s="52"/>
      <c r="F145" s="53"/>
    </row>
    <row r="146" spans="2:6" ht="15">
      <c r="B146" s="15"/>
      <c r="C146" s="12"/>
      <c r="D146" s="12"/>
      <c r="E146" s="13"/>
      <c r="F146" s="13"/>
    </row>
    <row r="147" spans="1:6" ht="15">
      <c r="A147" s="54" t="s">
        <v>233</v>
      </c>
      <c r="B147" s="54" t="s">
        <v>375</v>
      </c>
      <c r="C147" s="55"/>
      <c r="D147" s="55"/>
      <c r="E147" s="56"/>
      <c r="F147" s="56"/>
    </row>
    <row r="148" spans="1:6" ht="15">
      <c r="A148" s="65" t="s">
        <v>270</v>
      </c>
      <c r="B148" s="82" t="s">
        <v>379</v>
      </c>
      <c r="C148" s="70"/>
      <c r="D148" s="83"/>
      <c r="E148" s="56"/>
      <c r="F148" s="56"/>
    </row>
    <row r="149" spans="1:6" ht="15">
      <c r="A149" s="65" t="s">
        <v>380</v>
      </c>
      <c r="B149" s="82" t="s">
        <v>234</v>
      </c>
      <c r="C149" s="70">
        <v>2</v>
      </c>
      <c r="D149" s="83" t="s">
        <v>196</v>
      </c>
      <c r="E149" s="56"/>
      <c r="F149" s="56"/>
    </row>
    <row r="150" spans="1:6" ht="15">
      <c r="A150" s="65" t="s">
        <v>381</v>
      </c>
      <c r="B150" s="82" t="s">
        <v>235</v>
      </c>
      <c r="C150" s="70">
        <v>0.5</v>
      </c>
      <c r="D150" s="83" t="s">
        <v>196</v>
      </c>
      <c r="E150" s="56"/>
      <c r="F150" s="56"/>
    </row>
    <row r="151" spans="1:6" ht="15">
      <c r="A151" s="65" t="s">
        <v>382</v>
      </c>
      <c r="B151" s="82" t="s">
        <v>236</v>
      </c>
      <c r="C151" s="70">
        <v>1.5</v>
      </c>
      <c r="D151" s="83" t="s">
        <v>196</v>
      </c>
      <c r="E151" s="56"/>
      <c r="F151" s="56"/>
    </row>
    <row r="152" spans="1:6" ht="15">
      <c r="A152" s="65" t="s">
        <v>383</v>
      </c>
      <c r="B152" s="82" t="s">
        <v>237</v>
      </c>
      <c r="C152" s="70">
        <v>2</v>
      </c>
      <c r="D152" s="83" t="s">
        <v>196</v>
      </c>
      <c r="E152" s="56"/>
      <c r="F152" s="56"/>
    </row>
    <row r="153" spans="1:6" ht="15">
      <c r="A153" s="65" t="s">
        <v>384</v>
      </c>
      <c r="B153" s="82" t="s">
        <v>238</v>
      </c>
      <c r="C153" s="70">
        <v>0.6</v>
      </c>
      <c r="D153" s="83" t="s">
        <v>196</v>
      </c>
      <c r="E153" s="56"/>
      <c r="F153" s="56"/>
    </row>
    <row r="154" spans="1:6" ht="26.25">
      <c r="A154" s="65" t="s">
        <v>385</v>
      </c>
      <c r="B154" s="82" t="s">
        <v>239</v>
      </c>
      <c r="C154" s="70">
        <v>1</v>
      </c>
      <c r="D154" s="83" t="s">
        <v>0</v>
      </c>
      <c r="E154" s="56"/>
      <c r="F154" s="56"/>
    </row>
    <row r="155" spans="1:6" ht="39">
      <c r="A155" s="65" t="s">
        <v>386</v>
      </c>
      <c r="B155" s="82" t="s">
        <v>240</v>
      </c>
      <c r="C155" s="70">
        <v>1</v>
      </c>
      <c r="D155" s="83" t="s">
        <v>0</v>
      </c>
      <c r="E155" s="56"/>
      <c r="F155" s="56"/>
    </row>
    <row r="156" spans="1:6" ht="39">
      <c r="A156" s="65" t="s">
        <v>387</v>
      </c>
      <c r="B156" s="82" t="s">
        <v>241</v>
      </c>
      <c r="C156" s="70">
        <v>1</v>
      </c>
      <c r="D156" s="83" t="s">
        <v>0</v>
      </c>
      <c r="E156" s="56"/>
      <c r="F156" s="56"/>
    </row>
    <row r="157" spans="1:6" ht="26.25">
      <c r="A157" s="65" t="s">
        <v>388</v>
      </c>
      <c r="B157" s="82" t="s">
        <v>242</v>
      </c>
      <c r="C157" s="70">
        <v>1</v>
      </c>
      <c r="D157" s="83" t="s">
        <v>0</v>
      </c>
      <c r="E157" s="56"/>
      <c r="F157" s="56"/>
    </row>
    <row r="158" spans="1:6" ht="26.25">
      <c r="A158" s="65" t="s">
        <v>389</v>
      </c>
      <c r="B158" s="82" t="s">
        <v>243</v>
      </c>
      <c r="C158" s="70">
        <v>1</v>
      </c>
      <c r="D158" s="83" t="s">
        <v>0</v>
      </c>
      <c r="E158" s="56"/>
      <c r="F158" s="56"/>
    </row>
    <row r="159" spans="1:6" ht="26.25">
      <c r="A159" s="65" t="s">
        <v>390</v>
      </c>
      <c r="B159" s="82" t="s">
        <v>244</v>
      </c>
      <c r="C159" s="70">
        <v>1</v>
      </c>
      <c r="D159" s="83" t="s">
        <v>0</v>
      </c>
      <c r="E159" s="56"/>
      <c r="F159" s="56"/>
    </row>
    <row r="160" spans="1:6" ht="26.25">
      <c r="A160" s="65" t="s">
        <v>391</v>
      </c>
      <c r="B160" s="82" t="s">
        <v>245</v>
      </c>
      <c r="C160" s="70">
        <v>1</v>
      </c>
      <c r="D160" s="83" t="s">
        <v>0</v>
      </c>
      <c r="E160" s="56"/>
      <c r="F160" s="56"/>
    </row>
    <row r="161" spans="1:6" ht="26.25">
      <c r="A161" s="65" t="s">
        <v>392</v>
      </c>
      <c r="B161" s="82" t="s">
        <v>246</v>
      </c>
      <c r="C161" s="70">
        <v>1</v>
      </c>
      <c r="D161" s="83" t="s">
        <v>0</v>
      </c>
      <c r="E161" s="56"/>
      <c r="F161" s="56"/>
    </row>
    <row r="162" spans="1:6" ht="26.25">
      <c r="A162" s="65" t="s">
        <v>393</v>
      </c>
      <c r="B162" s="82" t="s">
        <v>247</v>
      </c>
      <c r="C162" s="70">
        <v>1</v>
      </c>
      <c r="D162" s="83" t="s">
        <v>0</v>
      </c>
      <c r="E162" s="56"/>
      <c r="F162" s="56"/>
    </row>
    <row r="163" spans="1:6" ht="39">
      <c r="A163" s="65" t="s">
        <v>394</v>
      </c>
      <c r="B163" s="82" t="s">
        <v>248</v>
      </c>
      <c r="C163" s="70">
        <v>5</v>
      </c>
      <c r="D163" s="83" t="s">
        <v>215</v>
      </c>
      <c r="E163" s="56"/>
      <c r="F163" s="56"/>
    </row>
    <row r="164" spans="1:6" ht="39">
      <c r="A164" s="65" t="s">
        <v>395</v>
      </c>
      <c r="B164" s="82" t="s">
        <v>249</v>
      </c>
      <c r="C164" s="70">
        <v>4</v>
      </c>
      <c r="D164" s="83" t="s">
        <v>215</v>
      </c>
      <c r="E164" s="56"/>
      <c r="F164" s="56"/>
    </row>
    <row r="165" spans="1:6" ht="39">
      <c r="A165" s="65" t="s">
        <v>396</v>
      </c>
      <c r="B165" s="82" t="s">
        <v>250</v>
      </c>
      <c r="C165" s="70">
        <v>12</v>
      </c>
      <c r="D165" s="83" t="s">
        <v>215</v>
      </c>
      <c r="E165" s="56"/>
      <c r="F165" s="56"/>
    </row>
    <row r="166" spans="1:6" ht="39">
      <c r="A166" s="65" t="s">
        <v>397</v>
      </c>
      <c r="B166" s="82" t="s">
        <v>251</v>
      </c>
      <c r="C166" s="70">
        <v>6</v>
      </c>
      <c r="D166" s="83" t="s">
        <v>215</v>
      </c>
      <c r="E166" s="56"/>
      <c r="F166" s="56"/>
    </row>
    <row r="167" spans="1:6" ht="39">
      <c r="A167" s="65" t="s">
        <v>398</v>
      </c>
      <c r="B167" s="82" t="s">
        <v>252</v>
      </c>
      <c r="C167" s="70">
        <v>4</v>
      </c>
      <c r="D167" s="83" t="s">
        <v>215</v>
      </c>
      <c r="E167" s="56"/>
      <c r="F167" s="56"/>
    </row>
    <row r="168" spans="1:6" ht="26.25">
      <c r="A168" s="65" t="s">
        <v>399</v>
      </c>
      <c r="B168" s="82" t="s">
        <v>253</v>
      </c>
      <c r="C168" s="70">
        <v>1</v>
      </c>
      <c r="D168" s="83" t="s">
        <v>194</v>
      </c>
      <c r="E168" s="56"/>
      <c r="F168" s="56"/>
    </row>
    <row r="169" spans="1:6" ht="26.25">
      <c r="A169" s="65" t="s">
        <v>400</v>
      </c>
      <c r="B169" s="82" t="s">
        <v>254</v>
      </c>
      <c r="C169" s="70">
        <v>7</v>
      </c>
      <c r="D169" s="83" t="s">
        <v>0</v>
      </c>
      <c r="E169" s="56"/>
      <c r="F169" s="56"/>
    </row>
    <row r="170" spans="1:6" ht="26.25">
      <c r="A170" s="65" t="s">
        <v>401</v>
      </c>
      <c r="B170" s="82" t="s">
        <v>255</v>
      </c>
      <c r="C170" s="70">
        <v>5</v>
      </c>
      <c r="D170" s="83" t="s">
        <v>0</v>
      </c>
      <c r="E170" s="56"/>
      <c r="F170" s="56"/>
    </row>
    <row r="171" spans="1:6" ht="26.25">
      <c r="A171" s="65" t="s">
        <v>402</v>
      </c>
      <c r="B171" s="82" t="s">
        <v>256</v>
      </c>
      <c r="C171" s="70">
        <v>3</v>
      </c>
      <c r="D171" s="83" t="s">
        <v>0</v>
      </c>
      <c r="E171" s="56"/>
      <c r="F171" s="56"/>
    </row>
    <row r="172" spans="1:6" ht="26.25">
      <c r="A172" s="65" t="s">
        <v>403</v>
      </c>
      <c r="B172" s="82" t="s">
        <v>257</v>
      </c>
      <c r="C172" s="70">
        <v>2</v>
      </c>
      <c r="D172" s="83" t="s">
        <v>0</v>
      </c>
      <c r="E172" s="56"/>
      <c r="F172" s="56"/>
    </row>
    <row r="173" spans="1:6" ht="26.25">
      <c r="A173" s="65" t="s">
        <v>404</v>
      </c>
      <c r="B173" s="82" t="s">
        <v>373</v>
      </c>
      <c r="C173" s="70">
        <v>1</v>
      </c>
      <c r="D173" s="83" t="s">
        <v>0</v>
      </c>
      <c r="E173" s="56"/>
      <c r="F173" s="56"/>
    </row>
    <row r="174" spans="1:6" ht="26.25">
      <c r="A174" s="65" t="s">
        <v>405</v>
      </c>
      <c r="B174" s="82" t="s">
        <v>374</v>
      </c>
      <c r="C174" s="70">
        <v>1</v>
      </c>
      <c r="D174" s="83" t="s">
        <v>0</v>
      </c>
      <c r="E174" s="56"/>
      <c r="F174" s="56"/>
    </row>
    <row r="175" spans="1:6" ht="26.25">
      <c r="A175" s="65" t="s">
        <v>406</v>
      </c>
      <c r="B175" s="82" t="s">
        <v>258</v>
      </c>
      <c r="C175" s="70">
        <v>1</v>
      </c>
      <c r="D175" s="83" t="s">
        <v>0</v>
      </c>
      <c r="E175" s="56"/>
      <c r="F175" s="56"/>
    </row>
    <row r="176" spans="1:6" ht="26.25">
      <c r="A176" s="65" t="s">
        <v>407</v>
      </c>
      <c r="B176" s="82" t="s">
        <v>259</v>
      </c>
      <c r="C176" s="70">
        <v>1</v>
      </c>
      <c r="D176" s="83" t="s">
        <v>0</v>
      </c>
      <c r="E176" s="56"/>
      <c r="F176" s="56"/>
    </row>
    <row r="177" spans="1:6" ht="64.5">
      <c r="A177" s="65" t="s">
        <v>408</v>
      </c>
      <c r="B177" s="82" t="s">
        <v>260</v>
      </c>
      <c r="C177" s="70">
        <v>1</v>
      </c>
      <c r="D177" s="83" t="s">
        <v>194</v>
      </c>
      <c r="E177" s="56"/>
      <c r="F177" s="56"/>
    </row>
    <row r="178" spans="1:6" ht="15">
      <c r="A178" s="65" t="s">
        <v>409</v>
      </c>
      <c r="B178" s="82" t="s">
        <v>261</v>
      </c>
      <c r="C178" s="70">
        <v>1</v>
      </c>
      <c r="D178" s="83" t="s">
        <v>0</v>
      </c>
      <c r="E178" s="56"/>
      <c r="F178" s="56"/>
    </row>
    <row r="179" spans="1:6" ht="15">
      <c r="A179" s="65" t="s">
        <v>410</v>
      </c>
      <c r="B179" s="82" t="s">
        <v>262</v>
      </c>
      <c r="C179" s="70">
        <v>1</v>
      </c>
      <c r="D179" s="83" t="s">
        <v>0</v>
      </c>
      <c r="E179" s="56"/>
      <c r="F179" s="56"/>
    </row>
    <row r="180" spans="1:6" ht="15">
      <c r="A180" s="65" t="s">
        <v>411</v>
      </c>
      <c r="B180" s="82" t="s">
        <v>263</v>
      </c>
      <c r="C180" s="70">
        <v>1</v>
      </c>
      <c r="D180" s="83" t="s">
        <v>0</v>
      </c>
      <c r="E180" s="56"/>
      <c r="F180" s="56"/>
    </row>
    <row r="181" spans="1:6" ht="15">
      <c r="A181" s="65" t="s">
        <v>412</v>
      </c>
      <c r="B181" s="82" t="s">
        <v>264</v>
      </c>
      <c r="C181" s="70">
        <v>1</v>
      </c>
      <c r="D181" s="83" t="s">
        <v>0</v>
      </c>
      <c r="E181" s="56"/>
      <c r="F181" s="56"/>
    </row>
    <row r="182" spans="1:6" ht="15">
      <c r="A182" s="65" t="s">
        <v>413</v>
      </c>
      <c r="B182" s="82" t="s">
        <v>265</v>
      </c>
      <c r="C182" s="70">
        <v>1</v>
      </c>
      <c r="D182" s="83" t="s">
        <v>0</v>
      </c>
      <c r="E182" s="56"/>
      <c r="F182" s="56"/>
    </row>
    <row r="183" spans="1:6" ht="26.25">
      <c r="A183" s="65" t="s">
        <v>414</v>
      </c>
      <c r="B183" s="82" t="s">
        <v>266</v>
      </c>
      <c r="C183" s="70">
        <v>1</v>
      </c>
      <c r="D183" s="83" t="s">
        <v>0</v>
      </c>
      <c r="E183" s="56"/>
      <c r="F183" s="56"/>
    </row>
    <row r="184" spans="1:6" ht="26.25">
      <c r="A184" s="65" t="s">
        <v>415</v>
      </c>
      <c r="B184" s="82" t="s">
        <v>267</v>
      </c>
      <c r="C184" s="70">
        <v>1</v>
      </c>
      <c r="D184" s="83" t="s">
        <v>0</v>
      </c>
      <c r="E184" s="56"/>
      <c r="F184" s="56"/>
    </row>
    <row r="185" spans="1:6" ht="26.25">
      <c r="A185" s="65" t="s">
        <v>416</v>
      </c>
      <c r="B185" s="82" t="s">
        <v>268</v>
      </c>
      <c r="C185" s="70">
        <v>1</v>
      </c>
      <c r="D185" s="83" t="s">
        <v>0</v>
      </c>
      <c r="E185" s="56"/>
      <c r="F185" s="56"/>
    </row>
    <row r="186" spans="1:6" ht="15">
      <c r="A186" s="65" t="s">
        <v>417</v>
      </c>
      <c r="B186" s="82" t="s">
        <v>269</v>
      </c>
      <c r="C186" s="70">
        <v>1</v>
      </c>
      <c r="D186" s="83" t="s">
        <v>0</v>
      </c>
      <c r="E186" s="56"/>
      <c r="F186" s="56"/>
    </row>
    <row r="187" spans="1:6" ht="15">
      <c r="A187" s="65" t="s">
        <v>271</v>
      </c>
      <c r="B187" s="85" t="s">
        <v>378</v>
      </c>
      <c r="C187" s="70"/>
      <c r="D187" s="83"/>
      <c r="E187" s="56"/>
      <c r="F187" s="56"/>
    </row>
    <row r="188" spans="1:6" ht="15">
      <c r="A188" s="65" t="s">
        <v>418</v>
      </c>
      <c r="B188" s="82" t="s">
        <v>234</v>
      </c>
      <c r="C188" s="70">
        <v>1.5</v>
      </c>
      <c r="D188" s="83" t="s">
        <v>196</v>
      </c>
      <c r="E188" s="56"/>
      <c r="F188" s="56"/>
    </row>
    <row r="189" spans="1:6" ht="15">
      <c r="A189" s="65" t="s">
        <v>424</v>
      </c>
      <c r="B189" s="82" t="s">
        <v>235</v>
      </c>
      <c r="C189" s="70">
        <v>0.3</v>
      </c>
      <c r="D189" s="83" t="s">
        <v>196</v>
      </c>
      <c r="E189" s="56"/>
      <c r="F189" s="56"/>
    </row>
    <row r="190" spans="1:6" ht="15">
      <c r="A190" s="65" t="s">
        <v>425</v>
      </c>
      <c r="B190" s="82" t="s">
        <v>236</v>
      </c>
      <c r="C190" s="70">
        <v>1.2</v>
      </c>
      <c r="D190" s="83" t="s">
        <v>196</v>
      </c>
      <c r="E190" s="56"/>
      <c r="F190" s="56"/>
    </row>
    <row r="191" spans="1:6" ht="15">
      <c r="A191" s="65" t="s">
        <v>426</v>
      </c>
      <c r="B191" s="82" t="s">
        <v>237</v>
      </c>
      <c r="C191" s="70">
        <v>1.5</v>
      </c>
      <c r="D191" s="83" t="s">
        <v>196</v>
      </c>
      <c r="E191" s="56"/>
      <c r="F191" s="56"/>
    </row>
    <row r="192" spans="1:6" ht="15">
      <c r="A192" s="65" t="s">
        <v>427</v>
      </c>
      <c r="B192" s="82" t="s">
        <v>238</v>
      </c>
      <c r="C192" s="70">
        <v>0.4</v>
      </c>
      <c r="D192" s="83" t="s">
        <v>196</v>
      </c>
      <c r="E192" s="56"/>
      <c r="F192" s="56"/>
    </row>
    <row r="193" spans="1:6" ht="15">
      <c r="A193" s="65" t="s">
        <v>428</v>
      </c>
      <c r="B193" s="82" t="s">
        <v>419</v>
      </c>
      <c r="C193" s="70">
        <v>1</v>
      </c>
      <c r="D193" s="83" t="s">
        <v>0</v>
      </c>
      <c r="E193" s="56"/>
      <c r="F193" s="56"/>
    </row>
    <row r="194" spans="1:6" ht="39">
      <c r="A194" s="65" t="s">
        <v>429</v>
      </c>
      <c r="B194" s="82" t="s">
        <v>420</v>
      </c>
      <c r="C194" s="70">
        <v>22</v>
      </c>
      <c r="D194" s="83" t="s">
        <v>215</v>
      </c>
      <c r="E194" s="56"/>
      <c r="F194" s="56"/>
    </row>
    <row r="195" spans="1:6" ht="26.25">
      <c r="A195" s="65" t="s">
        <v>430</v>
      </c>
      <c r="B195" s="82" t="s">
        <v>421</v>
      </c>
      <c r="C195" s="70">
        <v>1</v>
      </c>
      <c r="D195" s="83" t="s">
        <v>194</v>
      </c>
      <c r="E195" s="56"/>
      <c r="F195" s="56"/>
    </row>
    <row r="196" spans="1:6" ht="15">
      <c r="A196" s="65" t="s">
        <v>431</v>
      </c>
      <c r="B196" s="82" t="s">
        <v>264</v>
      </c>
      <c r="C196" s="70">
        <v>1</v>
      </c>
      <c r="D196" s="83" t="s">
        <v>0</v>
      </c>
      <c r="E196" s="56"/>
      <c r="F196" s="56"/>
    </row>
    <row r="197" spans="1:6" ht="15">
      <c r="A197" s="65" t="s">
        <v>432</v>
      </c>
      <c r="B197" s="82" t="s">
        <v>422</v>
      </c>
      <c r="C197" s="70">
        <v>1</v>
      </c>
      <c r="D197" s="83" t="s">
        <v>0</v>
      </c>
      <c r="E197" s="56"/>
      <c r="F197" s="56"/>
    </row>
    <row r="198" spans="1:6" ht="26.25">
      <c r="A198" s="65" t="s">
        <v>433</v>
      </c>
      <c r="B198" s="82" t="s">
        <v>423</v>
      </c>
      <c r="C198" s="70">
        <v>1</v>
      </c>
      <c r="D198" s="83" t="s">
        <v>0</v>
      </c>
      <c r="E198" s="56"/>
      <c r="F198" s="56"/>
    </row>
    <row r="199" spans="1:6" ht="26.25">
      <c r="A199" s="65" t="s">
        <v>434</v>
      </c>
      <c r="B199" s="82" t="s">
        <v>267</v>
      </c>
      <c r="C199" s="70">
        <v>1</v>
      </c>
      <c r="D199" s="83" t="s">
        <v>0</v>
      </c>
      <c r="E199" s="56"/>
      <c r="F199" s="56"/>
    </row>
    <row r="200" spans="1:6" ht="26.25">
      <c r="A200" s="65" t="s">
        <v>435</v>
      </c>
      <c r="B200" s="82" t="s">
        <v>268</v>
      </c>
      <c r="C200" s="70">
        <v>1</v>
      </c>
      <c r="D200" s="83" t="s">
        <v>0</v>
      </c>
      <c r="E200" s="56"/>
      <c r="F200" s="56"/>
    </row>
    <row r="201" spans="1:6" ht="15">
      <c r="A201" s="65" t="s">
        <v>436</v>
      </c>
      <c r="B201" s="82" t="s">
        <v>269</v>
      </c>
      <c r="C201" s="70">
        <v>1</v>
      </c>
      <c r="D201" s="83" t="s">
        <v>0</v>
      </c>
      <c r="E201" s="56"/>
      <c r="F201" s="56"/>
    </row>
    <row r="202" spans="2:6" ht="15">
      <c r="B202" s="15"/>
      <c r="C202" s="12"/>
      <c r="D202" s="12"/>
      <c r="E202" s="13"/>
      <c r="F202" s="13"/>
    </row>
    <row r="203" spans="2:6" ht="15" customHeight="1">
      <c r="B203" s="91" t="s">
        <v>377</v>
      </c>
      <c r="C203" s="92"/>
      <c r="D203" s="92"/>
      <c r="E203" s="48"/>
      <c r="F203" s="49"/>
    </row>
    <row r="204" spans="2:6" ht="15">
      <c r="B204" s="50" t="s">
        <v>43</v>
      </c>
      <c r="C204" s="51"/>
      <c r="D204" s="51"/>
      <c r="E204" s="52"/>
      <c r="F204" s="53"/>
    </row>
    <row r="205" spans="2:6" ht="15">
      <c r="B205" s="15"/>
      <c r="C205" s="12"/>
      <c r="D205" s="12"/>
      <c r="E205" s="13"/>
      <c r="F205" s="13"/>
    </row>
    <row r="206" spans="1:6" ht="15">
      <c r="A206" s="54" t="s">
        <v>295</v>
      </c>
      <c r="B206" s="54" t="s">
        <v>272</v>
      </c>
      <c r="C206" s="55"/>
      <c r="D206" s="55"/>
      <c r="E206" s="56"/>
      <c r="F206" s="56"/>
    </row>
    <row r="207" spans="1:6" ht="39">
      <c r="A207" s="65" t="s">
        <v>296</v>
      </c>
      <c r="B207" s="82" t="s">
        <v>273</v>
      </c>
      <c r="C207" s="70">
        <v>33</v>
      </c>
      <c r="D207" s="83" t="s">
        <v>1</v>
      </c>
      <c r="E207" s="56"/>
      <c r="F207" s="56"/>
    </row>
    <row r="208" spans="1:6" ht="26.25">
      <c r="A208" s="65" t="s">
        <v>297</v>
      </c>
      <c r="B208" s="82" t="s">
        <v>274</v>
      </c>
      <c r="C208" s="70">
        <v>16</v>
      </c>
      <c r="D208" s="83" t="s">
        <v>196</v>
      </c>
      <c r="E208" s="56"/>
      <c r="F208" s="56"/>
    </row>
    <row r="209" spans="1:6" ht="26.25">
      <c r="A209" s="65" t="s">
        <v>298</v>
      </c>
      <c r="B209" s="82" t="s">
        <v>275</v>
      </c>
      <c r="C209" s="70">
        <v>24</v>
      </c>
      <c r="D209" s="83" t="s">
        <v>1</v>
      </c>
      <c r="E209" s="56"/>
      <c r="F209" s="56"/>
    </row>
    <row r="210" spans="1:6" ht="39">
      <c r="A210" s="65" t="s">
        <v>299</v>
      </c>
      <c r="B210" s="82" t="s">
        <v>276</v>
      </c>
      <c r="C210" s="70">
        <v>21.6</v>
      </c>
      <c r="D210" s="83" t="s">
        <v>196</v>
      </c>
      <c r="E210" s="56"/>
      <c r="F210" s="56"/>
    </row>
    <row r="211" spans="1:6" ht="39">
      <c r="A211" s="65" t="s">
        <v>300</v>
      </c>
      <c r="B211" s="82" t="s">
        <v>277</v>
      </c>
      <c r="C211" s="70">
        <v>3.8</v>
      </c>
      <c r="D211" s="83" t="s">
        <v>278</v>
      </c>
      <c r="E211" s="56"/>
      <c r="F211" s="56"/>
    </row>
    <row r="212" spans="1:6" ht="26.25">
      <c r="A212" s="65" t="s">
        <v>301</v>
      </c>
      <c r="B212" s="82" t="s">
        <v>279</v>
      </c>
      <c r="C212" s="70">
        <v>1</v>
      </c>
      <c r="D212" s="83" t="s">
        <v>0</v>
      </c>
      <c r="E212" s="56"/>
      <c r="F212" s="56"/>
    </row>
    <row r="213" spans="1:6" ht="15">
      <c r="A213" s="65" t="s">
        <v>302</v>
      </c>
      <c r="B213" s="82" t="s">
        <v>280</v>
      </c>
      <c r="C213" s="70">
        <v>2</v>
      </c>
      <c r="D213" s="83" t="s">
        <v>0</v>
      </c>
      <c r="E213" s="56"/>
      <c r="F213" s="56"/>
    </row>
    <row r="214" spans="1:6" ht="39">
      <c r="A214" s="65" t="s">
        <v>303</v>
      </c>
      <c r="B214" s="82" t="s">
        <v>281</v>
      </c>
      <c r="C214" s="70">
        <v>24</v>
      </c>
      <c r="D214" s="83" t="s">
        <v>1</v>
      </c>
      <c r="E214" s="56"/>
      <c r="F214" s="56"/>
    </row>
    <row r="215" spans="1:6" ht="39">
      <c r="A215" s="65" t="s">
        <v>304</v>
      </c>
      <c r="B215" s="82" t="s">
        <v>282</v>
      </c>
      <c r="C215" s="70">
        <v>11.1</v>
      </c>
      <c r="D215" s="83" t="s">
        <v>83</v>
      </c>
      <c r="E215" s="56"/>
      <c r="F215" s="56"/>
    </row>
    <row r="216" spans="1:6" ht="26.25">
      <c r="A216" s="65" t="s">
        <v>305</v>
      </c>
      <c r="B216" s="82" t="s">
        <v>283</v>
      </c>
      <c r="C216" s="70">
        <v>16</v>
      </c>
      <c r="D216" s="83" t="s">
        <v>196</v>
      </c>
      <c r="E216" s="56"/>
      <c r="F216" s="56"/>
    </row>
    <row r="217" spans="1:6" ht="15">
      <c r="A217" s="65" t="s">
        <v>306</v>
      </c>
      <c r="B217" s="82" t="s">
        <v>284</v>
      </c>
      <c r="C217" s="70">
        <v>2</v>
      </c>
      <c r="D217" s="83" t="s">
        <v>0</v>
      </c>
      <c r="E217" s="56"/>
      <c r="F217" s="56"/>
    </row>
    <row r="218" spans="1:6" ht="26.25">
      <c r="A218" s="65" t="s">
        <v>307</v>
      </c>
      <c r="B218" s="82" t="s">
        <v>285</v>
      </c>
      <c r="C218" s="70">
        <v>2</v>
      </c>
      <c r="D218" s="83" t="s">
        <v>0</v>
      </c>
      <c r="E218" s="56"/>
      <c r="F218" s="56"/>
    </row>
    <row r="219" spans="1:6" ht="15">
      <c r="A219" s="65" t="s">
        <v>308</v>
      </c>
      <c r="B219" s="82" t="s">
        <v>286</v>
      </c>
      <c r="C219" s="70">
        <v>4</v>
      </c>
      <c r="D219" s="83" t="s">
        <v>0</v>
      </c>
      <c r="E219" s="56"/>
      <c r="F219" s="56"/>
    </row>
    <row r="220" spans="1:6" ht="15">
      <c r="A220" s="65" t="s">
        <v>309</v>
      </c>
      <c r="B220" s="82" t="s">
        <v>287</v>
      </c>
      <c r="C220" s="70">
        <v>4</v>
      </c>
      <c r="D220" s="83" t="s">
        <v>0</v>
      </c>
      <c r="E220" s="56"/>
      <c r="F220" s="56"/>
    </row>
    <row r="221" spans="1:6" ht="15">
      <c r="A221" s="65" t="s">
        <v>310</v>
      </c>
      <c r="B221" s="82" t="s">
        <v>288</v>
      </c>
      <c r="C221" s="70">
        <v>22.5</v>
      </c>
      <c r="D221" s="83" t="s">
        <v>83</v>
      </c>
      <c r="E221" s="56"/>
      <c r="F221" s="56"/>
    </row>
    <row r="222" spans="1:6" ht="15">
      <c r="A222" s="65" t="s">
        <v>311</v>
      </c>
      <c r="B222" s="82" t="s">
        <v>289</v>
      </c>
      <c r="C222" s="70">
        <v>3.2</v>
      </c>
      <c r="D222" s="83" t="s">
        <v>83</v>
      </c>
      <c r="E222" s="56"/>
      <c r="F222" s="56"/>
    </row>
    <row r="223" spans="1:6" ht="15">
      <c r="A223" s="65" t="s">
        <v>312</v>
      </c>
      <c r="B223" s="82" t="s">
        <v>290</v>
      </c>
      <c r="C223" s="70">
        <v>30.6</v>
      </c>
      <c r="D223" s="83" t="s">
        <v>83</v>
      </c>
      <c r="E223" s="56"/>
      <c r="F223" s="56"/>
    </row>
    <row r="224" spans="1:6" ht="15">
      <c r="A224" s="65" t="s">
        <v>313</v>
      </c>
      <c r="B224" s="82" t="s">
        <v>291</v>
      </c>
      <c r="C224" s="70">
        <v>20.2</v>
      </c>
      <c r="D224" s="83" t="s">
        <v>83</v>
      </c>
      <c r="E224" s="56"/>
      <c r="F224" s="56"/>
    </row>
    <row r="225" spans="1:6" ht="26.25">
      <c r="A225" s="65" t="s">
        <v>314</v>
      </c>
      <c r="B225" s="82" t="s">
        <v>292</v>
      </c>
      <c r="C225" s="70">
        <v>1</v>
      </c>
      <c r="D225" s="83" t="s">
        <v>293</v>
      </c>
      <c r="E225" s="56"/>
      <c r="F225" s="56"/>
    </row>
    <row r="226" spans="2:6" ht="15">
      <c r="B226" s="15"/>
      <c r="C226" s="12"/>
      <c r="D226" s="12"/>
      <c r="E226" s="13"/>
      <c r="F226" s="13"/>
    </row>
    <row r="227" spans="2:6" ht="15">
      <c r="B227" s="91" t="s">
        <v>294</v>
      </c>
      <c r="C227" s="92"/>
      <c r="D227" s="92"/>
      <c r="E227" s="48"/>
      <c r="F227" s="49"/>
    </row>
    <row r="228" spans="2:6" ht="15">
      <c r="B228" s="50" t="s">
        <v>43</v>
      </c>
      <c r="C228" s="51"/>
      <c r="D228" s="51"/>
      <c r="E228" s="52"/>
      <c r="F228" s="53"/>
    </row>
    <row r="229" spans="2:6" ht="15">
      <c r="B229" s="15"/>
      <c r="C229" s="12"/>
      <c r="D229" s="12"/>
      <c r="E229" s="13"/>
      <c r="F229" s="13"/>
    </row>
    <row r="230" spans="1:6" ht="15">
      <c r="A230" s="54" t="s">
        <v>315</v>
      </c>
      <c r="B230" s="54" t="s">
        <v>316</v>
      </c>
      <c r="C230" s="55"/>
      <c r="D230" s="55"/>
      <c r="E230" s="56"/>
      <c r="F230" s="56"/>
    </row>
    <row r="231" spans="1:6" ht="15.75">
      <c r="A231" s="65" t="s">
        <v>332</v>
      </c>
      <c r="B231" s="82" t="s">
        <v>318</v>
      </c>
      <c r="C231" s="70">
        <v>26</v>
      </c>
      <c r="D231" s="83" t="s">
        <v>215</v>
      </c>
      <c r="E231" s="56"/>
      <c r="F231" s="56"/>
    </row>
    <row r="232" spans="1:6" ht="26.25">
      <c r="A232" s="65" t="s">
        <v>333</v>
      </c>
      <c r="B232" s="82" t="s">
        <v>350</v>
      </c>
      <c r="C232" s="70">
        <v>16</v>
      </c>
      <c r="D232" s="83" t="s">
        <v>319</v>
      </c>
      <c r="E232" s="56"/>
      <c r="F232" s="56"/>
    </row>
    <row r="233" spans="1:6" ht="18.75">
      <c r="A233" s="65" t="s">
        <v>334</v>
      </c>
      <c r="B233" s="82" t="s">
        <v>349</v>
      </c>
      <c r="C233" s="70">
        <v>52</v>
      </c>
      <c r="D233" s="83" t="s">
        <v>320</v>
      </c>
      <c r="E233" s="56"/>
      <c r="F233" s="56"/>
    </row>
    <row r="234" spans="1:6" ht="29.25" customHeight="1">
      <c r="A234" s="65" t="s">
        <v>335</v>
      </c>
      <c r="B234" s="82" t="s">
        <v>337</v>
      </c>
      <c r="C234" s="70">
        <v>2.1</v>
      </c>
      <c r="D234" s="83" t="s">
        <v>319</v>
      </c>
      <c r="E234" s="56"/>
      <c r="F234" s="56"/>
    </row>
    <row r="235" spans="1:6" ht="15">
      <c r="A235" s="65" t="s">
        <v>336</v>
      </c>
      <c r="B235" s="82" t="s">
        <v>321</v>
      </c>
      <c r="C235" s="70">
        <v>14</v>
      </c>
      <c r="D235" s="83" t="s">
        <v>215</v>
      </c>
      <c r="E235" s="56"/>
      <c r="F235" s="56"/>
    </row>
    <row r="236" spans="1:6" ht="39">
      <c r="A236" s="65" t="s">
        <v>338</v>
      </c>
      <c r="B236" s="82" t="s">
        <v>348</v>
      </c>
      <c r="C236" s="70">
        <v>1.5</v>
      </c>
      <c r="D236" s="83" t="s">
        <v>319</v>
      </c>
      <c r="E236" s="56"/>
      <c r="F236" s="56"/>
    </row>
    <row r="237" spans="1:6" ht="15">
      <c r="A237" s="65" t="s">
        <v>339</v>
      </c>
      <c r="B237" s="82" t="s">
        <v>322</v>
      </c>
      <c r="C237" s="70">
        <v>7</v>
      </c>
      <c r="D237" s="83" t="s">
        <v>215</v>
      </c>
      <c r="E237" s="56"/>
      <c r="F237" s="56"/>
    </row>
    <row r="238" spans="1:6" ht="15">
      <c r="A238" s="65" t="s">
        <v>340</v>
      </c>
      <c r="B238" s="82" t="s">
        <v>323</v>
      </c>
      <c r="C238" s="70">
        <v>1</v>
      </c>
      <c r="D238" s="83" t="s">
        <v>0</v>
      </c>
      <c r="E238" s="56"/>
      <c r="F238" s="56"/>
    </row>
    <row r="239" spans="1:6" ht="15">
      <c r="A239" s="65" t="s">
        <v>341</v>
      </c>
      <c r="B239" s="82" t="s">
        <v>347</v>
      </c>
      <c r="C239" s="70"/>
      <c r="D239" s="83"/>
      <c r="E239" s="56"/>
      <c r="F239" s="56"/>
    </row>
    <row r="240" spans="1:6" ht="15">
      <c r="A240" s="65" t="s">
        <v>343</v>
      </c>
      <c r="B240" s="82" t="s">
        <v>324</v>
      </c>
      <c r="C240" s="70">
        <v>1</v>
      </c>
      <c r="D240" s="83" t="s">
        <v>0</v>
      </c>
      <c r="E240" s="56"/>
      <c r="F240" s="56"/>
    </row>
    <row r="241" spans="1:6" ht="15">
      <c r="A241" s="65" t="s">
        <v>344</v>
      </c>
      <c r="B241" s="82" t="s">
        <v>325</v>
      </c>
      <c r="C241" s="70">
        <v>2</v>
      </c>
      <c r="D241" s="83" t="s">
        <v>0</v>
      </c>
      <c r="E241" s="56"/>
      <c r="F241" s="56"/>
    </row>
    <row r="242" spans="1:6" ht="15">
      <c r="A242" s="65" t="s">
        <v>345</v>
      </c>
      <c r="B242" s="82" t="s">
        <v>326</v>
      </c>
      <c r="C242" s="70">
        <v>3</v>
      </c>
      <c r="D242" s="83" t="s">
        <v>0</v>
      </c>
      <c r="E242" s="56"/>
      <c r="F242" s="56"/>
    </row>
    <row r="243" spans="1:6" ht="15">
      <c r="A243" s="65" t="s">
        <v>346</v>
      </c>
      <c r="B243" s="82" t="s">
        <v>327</v>
      </c>
      <c r="C243" s="70">
        <v>1</v>
      </c>
      <c r="D243" s="83" t="s">
        <v>0</v>
      </c>
      <c r="E243" s="56"/>
      <c r="F243" s="56"/>
    </row>
    <row r="244" spans="1:6" ht="177" customHeight="1">
      <c r="A244" s="65" t="s">
        <v>342</v>
      </c>
      <c r="B244" s="82" t="s">
        <v>371</v>
      </c>
      <c r="C244" s="70">
        <v>11.5</v>
      </c>
      <c r="D244" s="83" t="s">
        <v>215</v>
      </c>
      <c r="E244" s="56"/>
      <c r="F244" s="56"/>
    </row>
    <row r="245" spans="1:6" ht="102.75" customHeight="1">
      <c r="A245" s="65" t="s">
        <v>351</v>
      </c>
      <c r="B245" s="85" t="s">
        <v>370</v>
      </c>
      <c r="C245" s="70">
        <v>4</v>
      </c>
      <c r="D245" s="83" t="s">
        <v>215</v>
      </c>
      <c r="E245" s="56"/>
      <c r="F245" s="56"/>
    </row>
    <row r="246" spans="1:6" ht="26.25">
      <c r="A246" s="65" t="s">
        <v>352</v>
      </c>
      <c r="B246" s="82" t="s">
        <v>357</v>
      </c>
      <c r="C246" s="70">
        <v>1</v>
      </c>
      <c r="D246" s="83" t="s">
        <v>0</v>
      </c>
      <c r="E246" s="56"/>
      <c r="F246" s="56"/>
    </row>
    <row r="247" spans="1:6" ht="66">
      <c r="A247" s="65" t="s">
        <v>353</v>
      </c>
      <c r="B247" s="82" t="s">
        <v>356</v>
      </c>
      <c r="C247" s="70">
        <v>1</v>
      </c>
      <c r="D247" s="83" t="s">
        <v>0</v>
      </c>
      <c r="E247" s="56"/>
      <c r="F247" s="56"/>
    </row>
    <row r="248" spans="1:6" ht="174" customHeight="1">
      <c r="A248" s="65" t="s">
        <v>354</v>
      </c>
      <c r="B248" s="82" t="s">
        <v>369</v>
      </c>
      <c r="C248" s="70">
        <v>28</v>
      </c>
      <c r="D248" s="83" t="s">
        <v>215</v>
      </c>
      <c r="E248" s="56"/>
      <c r="F248" s="56"/>
    </row>
    <row r="249" spans="1:6" ht="26.25">
      <c r="A249" s="65" t="s">
        <v>355</v>
      </c>
      <c r="B249" s="82" t="s">
        <v>358</v>
      </c>
      <c r="C249" s="70">
        <v>3</v>
      </c>
      <c r="D249" s="83" t="s">
        <v>328</v>
      </c>
      <c r="E249" s="56"/>
      <c r="F249" s="56"/>
    </row>
    <row r="250" spans="1:6" ht="57" customHeight="1">
      <c r="A250" s="65" t="s">
        <v>359</v>
      </c>
      <c r="B250" s="82" t="s">
        <v>360</v>
      </c>
      <c r="C250" s="70">
        <v>56</v>
      </c>
      <c r="D250" s="83" t="s">
        <v>0</v>
      </c>
      <c r="E250" s="56"/>
      <c r="F250" s="56"/>
    </row>
    <row r="251" spans="1:6" ht="77.25">
      <c r="A251" s="65" t="s">
        <v>361</v>
      </c>
      <c r="B251" s="82" t="s">
        <v>367</v>
      </c>
      <c r="C251" s="70">
        <v>32</v>
      </c>
      <c r="D251" s="83" t="s">
        <v>320</v>
      </c>
      <c r="E251" s="56"/>
      <c r="F251" s="56"/>
    </row>
    <row r="252" spans="1:6" ht="15">
      <c r="A252" s="65" t="s">
        <v>368</v>
      </c>
      <c r="B252" s="82" t="s">
        <v>365</v>
      </c>
      <c r="C252" s="70">
        <v>1</v>
      </c>
      <c r="D252" s="83" t="s">
        <v>329</v>
      </c>
      <c r="E252" s="56"/>
      <c r="F252" s="56"/>
    </row>
    <row r="253" spans="1:6" ht="26.25">
      <c r="A253" s="65" t="s">
        <v>362</v>
      </c>
      <c r="B253" s="82" t="s">
        <v>330</v>
      </c>
      <c r="C253" s="70">
        <v>1</v>
      </c>
      <c r="D253" s="83" t="s">
        <v>329</v>
      </c>
      <c r="E253" s="56"/>
      <c r="F253" s="56"/>
    </row>
    <row r="254" spans="1:6" ht="26.25">
      <c r="A254" s="65" t="s">
        <v>363</v>
      </c>
      <c r="B254" s="82" t="s">
        <v>366</v>
      </c>
      <c r="C254" s="70">
        <v>1</v>
      </c>
      <c r="D254" s="83" t="s">
        <v>329</v>
      </c>
      <c r="E254" s="56"/>
      <c r="F254" s="56"/>
    </row>
    <row r="255" spans="1:6" ht="15">
      <c r="A255" s="65" t="s">
        <v>364</v>
      </c>
      <c r="B255" s="82" t="s">
        <v>331</v>
      </c>
      <c r="C255" s="70">
        <v>1</v>
      </c>
      <c r="D255" s="83" t="s">
        <v>329</v>
      </c>
      <c r="E255" s="56"/>
      <c r="F255" s="56"/>
    </row>
    <row r="256" spans="2:6" ht="15">
      <c r="B256" s="15"/>
      <c r="C256" s="12"/>
      <c r="D256" s="12"/>
      <c r="E256" s="13"/>
      <c r="F256" s="13"/>
    </row>
    <row r="257" spans="2:6" ht="15">
      <c r="B257" s="91" t="s">
        <v>317</v>
      </c>
      <c r="C257" s="92"/>
      <c r="D257" s="92"/>
      <c r="E257" s="48"/>
      <c r="F257" s="49"/>
    </row>
    <row r="258" spans="2:6" ht="15">
      <c r="B258" s="50" t="s">
        <v>43</v>
      </c>
      <c r="C258" s="51"/>
      <c r="D258" s="51"/>
      <c r="E258" s="52"/>
      <c r="F258" s="53"/>
    </row>
    <row r="259" spans="2:6" ht="15">
      <c r="B259" s="15"/>
      <c r="C259" s="12"/>
      <c r="D259" s="12"/>
      <c r="E259" s="13"/>
      <c r="F259" s="13"/>
    </row>
    <row r="260" spans="1:6" ht="15">
      <c r="A260" s="54" t="s">
        <v>460</v>
      </c>
      <c r="B260" s="54" t="s">
        <v>372</v>
      </c>
      <c r="C260" s="55"/>
      <c r="D260" s="55"/>
      <c r="E260" s="56"/>
      <c r="F260" s="56"/>
    </row>
    <row r="261" spans="1:6" ht="15">
      <c r="A261" s="65" t="s">
        <v>495</v>
      </c>
      <c r="B261" s="82" t="s">
        <v>462</v>
      </c>
      <c r="C261" s="70">
        <v>7</v>
      </c>
      <c r="D261" s="83" t="s">
        <v>0</v>
      </c>
      <c r="E261" s="56"/>
      <c r="F261" s="56"/>
    </row>
    <row r="262" spans="1:6" ht="15">
      <c r="A262" s="65" t="s">
        <v>496</v>
      </c>
      <c r="B262" s="82" t="s">
        <v>463</v>
      </c>
      <c r="C262" s="70">
        <v>1</v>
      </c>
      <c r="D262" s="83" t="s">
        <v>0</v>
      </c>
      <c r="E262" s="56"/>
      <c r="F262" s="56"/>
    </row>
    <row r="263" spans="1:6" ht="15">
      <c r="A263" s="65" t="s">
        <v>497</v>
      </c>
      <c r="B263" s="82" t="s">
        <v>464</v>
      </c>
      <c r="C263" s="70">
        <f>35*0.4*0.8</f>
        <v>11.200000000000001</v>
      </c>
      <c r="D263" s="83" t="s">
        <v>196</v>
      </c>
      <c r="E263" s="56"/>
      <c r="F263" s="56"/>
    </row>
    <row r="264" spans="1:6" ht="15">
      <c r="A264" s="65" t="s">
        <v>498</v>
      </c>
      <c r="B264" s="82" t="s">
        <v>465</v>
      </c>
      <c r="C264" s="70">
        <f>35*0.4*0.2</f>
        <v>2.8000000000000003</v>
      </c>
      <c r="D264" s="83" t="s">
        <v>196</v>
      </c>
      <c r="E264" s="56"/>
      <c r="F264" s="56"/>
    </row>
    <row r="265" spans="1:6" ht="15">
      <c r="A265" s="65" t="s">
        <v>499</v>
      </c>
      <c r="B265" s="82" t="s">
        <v>466</v>
      </c>
      <c r="C265" s="70">
        <v>14</v>
      </c>
      <c r="D265" s="83" t="s">
        <v>83</v>
      </c>
      <c r="E265" s="56"/>
      <c r="F265" s="56"/>
    </row>
    <row r="266" spans="1:6" ht="15">
      <c r="A266" s="65" t="s">
        <v>500</v>
      </c>
      <c r="B266" s="82" t="s">
        <v>467</v>
      </c>
      <c r="C266" s="70">
        <v>8.4</v>
      </c>
      <c r="D266" s="83" t="s">
        <v>196</v>
      </c>
      <c r="E266" s="56"/>
      <c r="F266" s="56"/>
    </row>
    <row r="267" spans="1:6" ht="15">
      <c r="A267" s="65" t="s">
        <v>501</v>
      </c>
      <c r="B267" s="82" t="s">
        <v>468</v>
      </c>
      <c r="C267" s="70">
        <v>1</v>
      </c>
      <c r="D267" s="83" t="s">
        <v>0</v>
      </c>
      <c r="E267" s="56"/>
      <c r="F267" s="56"/>
    </row>
    <row r="268" spans="1:6" ht="15">
      <c r="A268" s="65" t="s">
        <v>502</v>
      </c>
      <c r="B268" s="82" t="s">
        <v>469</v>
      </c>
      <c r="C268" s="70">
        <v>4</v>
      </c>
      <c r="D268" s="83" t="s">
        <v>215</v>
      </c>
      <c r="E268" s="56"/>
      <c r="F268" s="56"/>
    </row>
    <row r="269" spans="1:6" ht="15">
      <c r="A269" s="65" t="s">
        <v>503</v>
      </c>
      <c r="B269" s="82" t="s">
        <v>470</v>
      </c>
      <c r="C269" s="70">
        <v>28</v>
      </c>
      <c r="D269" s="83" t="s">
        <v>215</v>
      </c>
      <c r="E269" s="56"/>
      <c r="F269" s="56"/>
    </row>
    <row r="270" spans="1:6" ht="15">
      <c r="A270" s="65" t="s">
        <v>504</v>
      </c>
      <c r="B270" s="82" t="s">
        <v>471</v>
      </c>
      <c r="C270" s="70">
        <v>21</v>
      </c>
      <c r="D270" s="83" t="s">
        <v>0</v>
      </c>
      <c r="E270" s="56"/>
      <c r="F270" s="56"/>
    </row>
    <row r="271" spans="1:6" ht="26.25">
      <c r="A271" s="65" t="s">
        <v>505</v>
      </c>
      <c r="B271" s="82" t="s">
        <v>472</v>
      </c>
      <c r="C271" s="70">
        <v>50</v>
      </c>
      <c r="D271" s="83" t="s">
        <v>215</v>
      </c>
      <c r="E271" s="56"/>
      <c r="F271" s="56"/>
    </row>
    <row r="272" spans="1:6" ht="26.25">
      <c r="A272" s="65" t="s">
        <v>506</v>
      </c>
      <c r="B272" s="82" t="s">
        <v>473</v>
      </c>
      <c r="C272" s="70">
        <v>7</v>
      </c>
      <c r="D272" s="83" t="s">
        <v>215</v>
      </c>
      <c r="E272" s="56"/>
      <c r="F272" s="56"/>
    </row>
    <row r="273" spans="1:6" ht="15">
      <c r="A273" s="65" t="s">
        <v>507</v>
      </c>
      <c r="B273" s="82" t="s">
        <v>474</v>
      </c>
      <c r="C273" s="70">
        <v>1</v>
      </c>
      <c r="D273" s="83" t="s">
        <v>0</v>
      </c>
      <c r="E273" s="56"/>
      <c r="F273" s="56"/>
    </row>
    <row r="274" spans="1:6" ht="15">
      <c r="A274" s="65" t="s">
        <v>508</v>
      </c>
      <c r="B274" s="82" t="s">
        <v>475</v>
      </c>
      <c r="C274" s="70">
        <v>1</v>
      </c>
      <c r="D274" s="83" t="s">
        <v>476</v>
      </c>
      <c r="E274" s="56"/>
      <c r="F274" s="56"/>
    </row>
    <row r="275" spans="1:6" ht="15">
      <c r="A275" s="65" t="s">
        <v>509</v>
      </c>
      <c r="B275" s="82" t="s">
        <v>477</v>
      </c>
      <c r="C275" s="70">
        <v>35</v>
      </c>
      <c r="D275" s="83" t="s">
        <v>215</v>
      </c>
      <c r="E275" s="56"/>
      <c r="F275" s="56"/>
    </row>
    <row r="276" spans="1:6" ht="15">
      <c r="A276" s="65" t="s">
        <v>510</v>
      </c>
      <c r="B276" s="82" t="s">
        <v>478</v>
      </c>
      <c r="C276" s="70">
        <v>2.1</v>
      </c>
      <c r="D276" s="83" t="s">
        <v>479</v>
      </c>
      <c r="E276" s="56"/>
      <c r="F276" s="56"/>
    </row>
    <row r="277" spans="1:6" ht="15">
      <c r="A277" s="65" t="s">
        <v>511</v>
      </c>
      <c r="B277" s="82" t="s">
        <v>480</v>
      </c>
      <c r="C277" s="70">
        <v>35</v>
      </c>
      <c r="D277" s="83" t="s">
        <v>215</v>
      </c>
      <c r="E277" s="56"/>
      <c r="F277" s="56"/>
    </row>
    <row r="278" spans="1:6" ht="15">
      <c r="A278" s="65" t="s">
        <v>512</v>
      </c>
      <c r="B278" s="82" t="s">
        <v>481</v>
      </c>
      <c r="C278" s="70">
        <v>1</v>
      </c>
      <c r="D278" s="83" t="s">
        <v>0</v>
      </c>
      <c r="E278" s="56"/>
      <c r="F278" s="56"/>
    </row>
    <row r="279" spans="1:6" ht="39">
      <c r="A279" s="65" t="s">
        <v>513</v>
      </c>
      <c r="B279" s="82" t="s">
        <v>482</v>
      </c>
      <c r="C279" s="70">
        <v>1</v>
      </c>
      <c r="D279" s="83" t="s">
        <v>0</v>
      </c>
      <c r="E279" s="56"/>
      <c r="F279" s="56"/>
    </row>
    <row r="280" spans="1:6" ht="15">
      <c r="A280" s="65" t="s">
        <v>514</v>
      </c>
      <c r="B280" s="82" t="s">
        <v>483</v>
      </c>
      <c r="C280" s="70">
        <v>1</v>
      </c>
      <c r="D280" s="83" t="s">
        <v>0</v>
      </c>
      <c r="E280" s="56"/>
      <c r="F280" s="56"/>
    </row>
    <row r="281" spans="1:6" ht="26.25">
      <c r="A281" s="65" t="s">
        <v>515</v>
      </c>
      <c r="B281" s="82" t="s">
        <v>484</v>
      </c>
      <c r="C281" s="70">
        <v>7</v>
      </c>
      <c r="D281" s="83" t="s">
        <v>0</v>
      </c>
      <c r="E281" s="56"/>
      <c r="F281" s="56"/>
    </row>
    <row r="282" spans="1:6" ht="15">
      <c r="A282" s="65" t="s">
        <v>516</v>
      </c>
      <c r="B282" s="82" t="s">
        <v>485</v>
      </c>
      <c r="C282" s="70">
        <v>7</v>
      </c>
      <c r="D282" s="83" t="s">
        <v>0</v>
      </c>
      <c r="E282" s="56"/>
      <c r="F282" s="56"/>
    </row>
    <row r="283" spans="1:6" ht="26.25">
      <c r="A283" s="65" t="s">
        <v>517</v>
      </c>
      <c r="B283" s="82" t="s">
        <v>486</v>
      </c>
      <c r="C283" s="70">
        <v>1</v>
      </c>
      <c r="D283" s="83" t="s">
        <v>0</v>
      </c>
      <c r="E283" s="56"/>
      <c r="F283" s="56"/>
    </row>
    <row r="284" spans="1:6" ht="26.25">
      <c r="A284" s="65" t="s">
        <v>518</v>
      </c>
      <c r="B284" s="82" t="s">
        <v>487</v>
      </c>
      <c r="C284" s="70">
        <v>1</v>
      </c>
      <c r="D284" s="83" t="s">
        <v>0</v>
      </c>
      <c r="E284" s="56"/>
      <c r="F284" s="56"/>
    </row>
    <row r="285" spans="1:6" ht="26.25">
      <c r="A285" s="65" t="s">
        <v>519</v>
      </c>
      <c r="B285" s="82" t="s">
        <v>488</v>
      </c>
      <c r="C285" s="70">
        <v>1</v>
      </c>
      <c r="D285" s="83" t="s">
        <v>0</v>
      </c>
      <c r="E285" s="56"/>
      <c r="F285" s="56"/>
    </row>
    <row r="286" spans="1:6" ht="15">
      <c r="A286" s="65" t="s">
        <v>520</v>
      </c>
      <c r="B286" s="82" t="s">
        <v>489</v>
      </c>
      <c r="C286" s="70">
        <v>1</v>
      </c>
      <c r="D286" s="83" t="s">
        <v>0</v>
      </c>
      <c r="E286" s="56"/>
      <c r="F286" s="56"/>
    </row>
    <row r="287" spans="1:6" ht="15">
      <c r="A287" s="65" t="s">
        <v>521</v>
      </c>
      <c r="B287" s="82" t="s">
        <v>490</v>
      </c>
      <c r="C287" s="70">
        <v>3</v>
      </c>
      <c r="D287" s="83" t="s">
        <v>491</v>
      </c>
      <c r="E287" s="56"/>
      <c r="F287" s="56"/>
    </row>
    <row r="288" spans="1:6" ht="15">
      <c r="A288" s="65" t="s">
        <v>522</v>
      </c>
      <c r="B288" s="82" t="s">
        <v>492</v>
      </c>
      <c r="C288" s="70">
        <v>2</v>
      </c>
      <c r="D288" s="83" t="s">
        <v>0</v>
      </c>
      <c r="E288" s="56"/>
      <c r="F288" s="56"/>
    </row>
    <row r="289" spans="1:6" ht="15">
      <c r="A289" s="65" t="s">
        <v>523</v>
      </c>
      <c r="B289" s="82" t="s">
        <v>493</v>
      </c>
      <c r="C289" s="70">
        <v>1</v>
      </c>
      <c r="D289" s="83" t="s">
        <v>0</v>
      </c>
      <c r="E289" s="56"/>
      <c r="F289" s="56"/>
    </row>
    <row r="290" spans="1:6" ht="15">
      <c r="A290" s="65" t="s">
        <v>524</v>
      </c>
      <c r="B290" s="82" t="s">
        <v>494</v>
      </c>
      <c r="C290" s="70">
        <v>1</v>
      </c>
      <c r="D290" s="83" t="s">
        <v>0</v>
      </c>
      <c r="E290" s="56"/>
      <c r="F290" s="56"/>
    </row>
    <row r="291" spans="2:6" ht="15">
      <c r="B291" s="15"/>
      <c r="C291" s="12"/>
      <c r="D291" s="12"/>
      <c r="E291" s="13"/>
      <c r="F291" s="13"/>
    </row>
    <row r="292" spans="2:6" ht="15">
      <c r="B292" s="91" t="s">
        <v>461</v>
      </c>
      <c r="C292" s="92"/>
      <c r="D292" s="92"/>
      <c r="E292" s="48"/>
      <c r="F292" s="49"/>
    </row>
    <row r="293" spans="2:6" ht="15">
      <c r="B293" s="50" t="s">
        <v>43</v>
      </c>
      <c r="C293" s="51"/>
      <c r="D293" s="51"/>
      <c r="E293" s="52"/>
      <c r="F293" s="53"/>
    </row>
    <row r="294" spans="2:6" ht="15">
      <c r="B294" s="15"/>
      <c r="C294" s="12"/>
      <c r="D294" s="12"/>
      <c r="E294" s="13"/>
      <c r="F294" s="13"/>
    </row>
    <row r="295" spans="1:6" ht="15">
      <c r="A295" s="54" t="s">
        <v>229</v>
      </c>
      <c r="B295" s="54" t="s">
        <v>50</v>
      </c>
      <c r="C295" s="55"/>
      <c r="D295" s="55"/>
      <c r="E295" s="56"/>
      <c r="F295" s="56"/>
    </row>
    <row r="296" spans="1:6" ht="15">
      <c r="A296" s="57" t="s">
        <v>230</v>
      </c>
      <c r="B296" s="76" t="s">
        <v>53</v>
      </c>
      <c r="C296" s="55">
        <v>1</v>
      </c>
      <c r="D296" s="55" t="s">
        <v>52</v>
      </c>
      <c r="E296" s="56"/>
      <c r="F296" s="56"/>
    </row>
    <row r="297" spans="1:6" ht="15">
      <c r="A297" s="57" t="s">
        <v>231</v>
      </c>
      <c r="B297" s="76" t="s">
        <v>54</v>
      </c>
      <c r="C297" s="55">
        <v>1</v>
      </c>
      <c r="D297" s="55" t="s">
        <v>52</v>
      </c>
      <c r="E297" s="56"/>
      <c r="F297" s="56"/>
    </row>
    <row r="298" spans="1:6" ht="15">
      <c r="A298" s="19"/>
      <c r="B298" s="20"/>
      <c r="C298" s="12"/>
      <c r="D298" s="12"/>
      <c r="E298" s="13"/>
      <c r="F298" s="13"/>
    </row>
    <row r="299" spans="1:6" ht="15">
      <c r="A299" s="19"/>
      <c r="B299" s="46" t="s">
        <v>51</v>
      </c>
      <c r="C299" s="47"/>
      <c r="D299" s="47"/>
      <c r="E299" s="48"/>
      <c r="F299" s="49"/>
    </row>
    <row r="300" spans="1:6" ht="15">
      <c r="A300" s="19"/>
      <c r="B300" s="50" t="s">
        <v>43</v>
      </c>
      <c r="C300" s="51"/>
      <c r="D300" s="51"/>
      <c r="E300" s="52"/>
      <c r="F300" s="53"/>
    </row>
  </sheetData>
  <sheetProtection/>
  <mergeCells count="7">
    <mergeCell ref="B292:D292"/>
    <mergeCell ref="A1:F1"/>
    <mergeCell ref="B112:D112"/>
    <mergeCell ref="B144:D144"/>
    <mergeCell ref="B203:D203"/>
    <mergeCell ref="B227:D227"/>
    <mergeCell ref="B257:D257"/>
  </mergeCells>
  <printOptions/>
  <pageMargins left="0.7086614173228347" right="0.7086614173228347" top="0.984251968503937" bottom="0.7480314960629921" header="0.31496062992125984" footer="0.31496062992125984"/>
  <pageSetup fitToHeight="0" horizontalDpi="600" verticalDpi="600" orientation="portrait" paperSize="9" scale="78" r:id="rId1"/>
  <headerFooter>
    <oddHeader xml:space="preserve">&amp;L. o b j e k t&amp;R&amp;9SZABADSÁG TÉR ÉS KÖRNYEZETÉNEK MEGÚJÍTÁSA - GÖDÖLLŐ
KIVITELI TERV </oddHeader>
  </headerFooter>
  <rowBreaks count="5" manualBreakCount="5">
    <brk id="31" max="5" man="1"/>
    <brk id="40" max="5" man="1"/>
    <brk id="47" max="5" man="1"/>
    <brk id="56" max="5" man="1"/>
    <brk id="2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Lőrinc</dc:creator>
  <cp:keywords/>
  <dc:description/>
  <cp:lastModifiedBy>mjudit</cp:lastModifiedBy>
  <cp:lastPrinted>2017-12-01T13:08:48Z</cp:lastPrinted>
  <dcterms:created xsi:type="dcterms:W3CDTF">2011-11-02T09:37:53Z</dcterms:created>
  <dcterms:modified xsi:type="dcterms:W3CDTF">2018-01-16T15:35:56Z</dcterms:modified>
  <cp:category/>
  <cp:version/>
  <cp:contentType/>
  <cp:contentStatus/>
</cp:coreProperties>
</file>